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\AppData\Local\Microsoft\Windows\INetCache\Content.Outlook\CAEJ3SI0\"/>
    </mc:Choice>
  </mc:AlternateContent>
  <bookViews>
    <workbookView xWindow="2055" yWindow="750" windowWidth="15480" windowHeight="8850" xr2:uid="{00000000-000D-0000-FFFF-FFFF00000000}"/>
  </bookViews>
  <sheets>
    <sheet name="Championship positions" sheetId="1" r:id="rId1"/>
    <sheet name="Rutland Water Park Run 5k" sheetId="26" r:id="rId2"/>
    <sheet name="Bourne Rotary 3k" sheetId="27" r:id="rId3"/>
    <sheet name="Langtoft 3k" sheetId="28" r:id="rId4"/>
    <sheet name="Deepings 3k" sheetId="29" r:id="rId5"/>
    <sheet name="Ferry Meadows 3k" sheetId="30" r:id="rId6"/>
    <sheet name="March Darren's Dash 1.5miles" sheetId="31" r:id="rId7"/>
    <sheet name="Stamford 3k" sheetId="32" r:id="rId8"/>
    <sheet name="Riverside Runners 2k" sheetId="33" r:id="rId9"/>
    <sheet name="Rutland Water Park Run 5k " sheetId="34" r:id="rId10"/>
    <sheet name="GER, Anna’s Hope Fun Run 5k" sheetId="36" r:id="rId11"/>
    <sheet name="Santa Fun Run" sheetId="35" r:id="rId12"/>
  </sheets>
  <definedNames>
    <definedName name="_xlnm._FilterDatabase" localSheetId="0" hidden="1">'Championship positions'!$B$9:$P$61</definedName>
    <definedName name="_xlnm._FilterDatabase" localSheetId="10" hidden="1">'GER, Anna’s Hope Fun Run 5k'!$J$7:$L$186</definedName>
    <definedName name="_xlnm._FilterDatabase" localSheetId="8" hidden="1">'Riverside Runners 2k'!$J$1:$L$128</definedName>
    <definedName name="_xlnm._FilterDatabase" localSheetId="11" hidden="1">'Santa Fun Run'!$J$7:$N$56</definedName>
  </definedNames>
  <calcPr calcId="171027"/>
</workbook>
</file>

<file path=xl/calcChain.xml><?xml version="1.0" encoding="utf-8"?>
<calcChain xmlns="http://schemas.openxmlformats.org/spreadsheetml/2006/main">
  <c r="L11" i="1" l="1"/>
  <c r="L12" i="1"/>
  <c r="L13" i="1"/>
  <c r="L14" i="1"/>
  <c r="L15" i="1"/>
  <c r="L16" i="1"/>
  <c r="L10" i="1"/>
  <c r="C15" i="1"/>
  <c r="D15" i="1"/>
  <c r="E15" i="1"/>
  <c r="F15" i="1"/>
  <c r="G15" i="1"/>
  <c r="H15" i="1"/>
  <c r="I15" i="1"/>
  <c r="J15" i="1"/>
  <c r="K15" i="1"/>
  <c r="M15" i="1"/>
  <c r="C16" i="1"/>
  <c r="D16" i="1"/>
  <c r="E16" i="1"/>
  <c r="F16" i="1"/>
  <c r="G16" i="1"/>
  <c r="H16" i="1"/>
  <c r="I16" i="1"/>
  <c r="J16" i="1"/>
  <c r="K16" i="1"/>
  <c r="M16" i="1"/>
  <c r="M10" i="1"/>
  <c r="M11" i="1"/>
  <c r="M12" i="1"/>
  <c r="M13" i="1"/>
  <c r="M14" i="1"/>
  <c r="AC11" i="1"/>
  <c r="AC12" i="1"/>
  <c r="AC13" i="1"/>
  <c r="AC14" i="1"/>
  <c r="AC16" i="1"/>
  <c r="AC15" i="1"/>
  <c r="AC17" i="1"/>
  <c r="AC18" i="1"/>
  <c r="AC10" i="1"/>
  <c r="AB14" i="1"/>
  <c r="AB16" i="1"/>
  <c r="AB15" i="1"/>
  <c r="AB17" i="1"/>
  <c r="AB18" i="1"/>
  <c r="AB10" i="1"/>
  <c r="AB11" i="1"/>
  <c r="AB12" i="1"/>
  <c r="N15" i="1" l="1"/>
  <c r="N16" i="1"/>
  <c r="O16" i="1"/>
  <c r="O15" i="1"/>
  <c r="C11" i="1"/>
  <c r="D11" i="1"/>
  <c r="E11" i="1"/>
  <c r="F11" i="1"/>
  <c r="G11" i="1"/>
  <c r="H11" i="1"/>
  <c r="I11" i="1"/>
  <c r="J11" i="1"/>
  <c r="K11" i="1"/>
  <c r="O11" i="1" l="1"/>
  <c r="N11" i="1"/>
  <c r="S11" i="1"/>
  <c r="T11" i="1"/>
  <c r="U11" i="1"/>
  <c r="V11" i="1"/>
  <c r="W11" i="1"/>
  <c r="X11" i="1"/>
  <c r="Y11" i="1"/>
  <c r="Z11" i="1"/>
  <c r="AA11" i="1"/>
  <c r="S12" i="1"/>
  <c r="T12" i="1"/>
  <c r="U12" i="1"/>
  <c r="V12" i="1"/>
  <c r="W12" i="1"/>
  <c r="X12" i="1"/>
  <c r="Y12" i="1"/>
  <c r="Z12" i="1"/>
  <c r="AA12" i="1"/>
  <c r="S14" i="1"/>
  <c r="T14" i="1"/>
  <c r="U14" i="1"/>
  <c r="V14" i="1"/>
  <c r="W14" i="1"/>
  <c r="X14" i="1"/>
  <c r="Y14" i="1"/>
  <c r="Z14" i="1"/>
  <c r="AA14" i="1"/>
  <c r="S16" i="1"/>
  <c r="T16" i="1"/>
  <c r="U16" i="1"/>
  <c r="V16" i="1"/>
  <c r="W16" i="1"/>
  <c r="X16" i="1"/>
  <c r="Y16" i="1"/>
  <c r="Z16" i="1"/>
  <c r="AA16" i="1"/>
  <c r="S15" i="1"/>
  <c r="T15" i="1"/>
  <c r="U15" i="1"/>
  <c r="V15" i="1"/>
  <c r="W15" i="1"/>
  <c r="X15" i="1"/>
  <c r="Y15" i="1"/>
  <c r="Z15" i="1"/>
  <c r="AA15" i="1"/>
  <c r="S17" i="1"/>
  <c r="T17" i="1"/>
  <c r="U17" i="1"/>
  <c r="V17" i="1"/>
  <c r="W17" i="1"/>
  <c r="X17" i="1"/>
  <c r="Y17" i="1"/>
  <c r="Z17" i="1"/>
  <c r="AA17" i="1"/>
  <c r="S10" i="1"/>
  <c r="T10" i="1"/>
  <c r="U10" i="1"/>
  <c r="V10" i="1"/>
  <c r="W10" i="1"/>
  <c r="X10" i="1"/>
  <c r="Y10" i="1"/>
  <c r="Z10" i="1"/>
  <c r="AA10" i="1"/>
  <c r="S18" i="1"/>
  <c r="T18" i="1"/>
  <c r="U18" i="1"/>
  <c r="V18" i="1"/>
  <c r="W18" i="1"/>
  <c r="X18" i="1"/>
  <c r="Y18" i="1"/>
  <c r="Z18" i="1"/>
  <c r="AA18" i="1"/>
  <c r="AD11" i="1" l="1"/>
  <c r="AD12" i="1"/>
  <c r="AD17" i="1"/>
  <c r="AE15" i="1"/>
  <c r="AD16" i="1"/>
  <c r="AE11" i="1"/>
  <c r="AE18" i="1"/>
  <c r="AD15" i="1"/>
  <c r="AE12" i="1"/>
  <c r="AD10" i="1"/>
  <c r="AD14" i="1"/>
  <c r="AD18" i="1"/>
  <c r="AE17" i="1"/>
  <c r="AE16" i="1"/>
  <c r="AE10" i="1"/>
  <c r="AE14" i="1"/>
  <c r="V13" i="1"/>
  <c r="C10" i="1" l="1"/>
  <c r="D10" i="1"/>
  <c r="E10" i="1"/>
  <c r="F10" i="1"/>
  <c r="G10" i="1"/>
  <c r="H10" i="1"/>
  <c r="I10" i="1"/>
  <c r="J10" i="1"/>
  <c r="K10" i="1"/>
  <c r="O10" i="1" l="1"/>
  <c r="N10" i="1"/>
  <c r="Y13" i="1"/>
  <c r="S13" i="1"/>
  <c r="T13" i="1"/>
  <c r="U13" i="1"/>
  <c r="W13" i="1"/>
  <c r="X13" i="1"/>
  <c r="Z13" i="1"/>
  <c r="AA13" i="1"/>
  <c r="AB13" i="1"/>
  <c r="C14" i="1"/>
  <c r="D14" i="1"/>
  <c r="E14" i="1"/>
  <c r="F14" i="1"/>
  <c r="G14" i="1"/>
  <c r="H14" i="1"/>
  <c r="I14" i="1"/>
  <c r="J14" i="1"/>
  <c r="K14" i="1"/>
  <c r="C12" i="1"/>
  <c r="D12" i="1"/>
  <c r="E12" i="1"/>
  <c r="F12" i="1"/>
  <c r="G12" i="1"/>
  <c r="H12" i="1"/>
  <c r="I12" i="1"/>
  <c r="J12" i="1"/>
  <c r="K12" i="1"/>
  <c r="K13" i="1"/>
  <c r="J13" i="1"/>
  <c r="I13" i="1"/>
  <c r="F13" i="1"/>
  <c r="E13" i="1"/>
  <c r="AE13" i="1" l="1"/>
  <c r="AD13" i="1"/>
  <c r="D13" i="1"/>
  <c r="O14" i="1" l="1"/>
  <c r="O12" i="1"/>
  <c r="N12" i="1"/>
  <c r="N14" i="1"/>
  <c r="C13" i="1" l="1"/>
  <c r="N13" i="1" l="1"/>
  <c r="O13" i="1"/>
</calcChain>
</file>

<file path=xl/sharedStrings.xml><?xml version="1.0" encoding="utf-8"?>
<sst xmlns="http://schemas.openxmlformats.org/spreadsheetml/2006/main" count="236" uniqueCount="68">
  <si>
    <t>Position</t>
  </si>
  <si>
    <t>Time</t>
  </si>
  <si>
    <t>Points</t>
  </si>
  <si>
    <t>Name</t>
  </si>
  <si>
    <t>%</t>
  </si>
  <si>
    <t>Name/Race No.</t>
  </si>
  <si>
    <t>= Qualified</t>
  </si>
  <si>
    <t>Date</t>
  </si>
  <si>
    <t>GIRLS' CHAMPIONSHIP 2017</t>
  </si>
  <si>
    <t>BOY'S CHAMPIONSHIP 2017</t>
  </si>
  <si>
    <t>1. Rutland Water Park Run 5k</t>
  </si>
  <si>
    <t>Rutland Water Park Run 5k</t>
  </si>
  <si>
    <t>Total of Best 5</t>
  </si>
  <si>
    <t>No of Races (best five to count)</t>
  </si>
  <si>
    <t>Elizabeth Hodgkinson</t>
  </si>
  <si>
    <t>32:40'00</t>
  </si>
  <si>
    <t>Finn Chisholm</t>
  </si>
  <si>
    <t>23:21'00</t>
  </si>
  <si>
    <t>Evan Candish</t>
  </si>
  <si>
    <t>34:42'00</t>
  </si>
  <si>
    <t>Joe Candish</t>
  </si>
  <si>
    <t>41:54'00</t>
  </si>
  <si>
    <t>43:55'00</t>
  </si>
  <si>
    <t>Amelie Fairclough</t>
  </si>
  <si>
    <t>13:58'53</t>
  </si>
  <si>
    <t>Erin Cox</t>
  </si>
  <si>
    <t>14:01'22</t>
  </si>
  <si>
    <t>1=</t>
  </si>
  <si>
    <t>13:29'22</t>
  </si>
  <si>
    <t>24:40'41</t>
  </si>
  <si>
    <t>2. Bourne Rotary 3k</t>
  </si>
  <si>
    <t>Bourne Rotary 3k</t>
  </si>
  <si>
    <t>Jamie Milner</t>
  </si>
  <si>
    <t>14:02'15</t>
  </si>
  <si>
    <t>Harvey Knight</t>
  </si>
  <si>
    <t>14:07'06</t>
  </si>
  <si>
    <t>3. Langtoft 3k</t>
  </si>
  <si>
    <t>Langtoft 3k</t>
  </si>
  <si>
    <t>Deepings 3k</t>
  </si>
  <si>
    <t>4. Deepings 3k</t>
  </si>
  <si>
    <t>5. Ferry Meadows 3k</t>
  </si>
  <si>
    <t>Ferry Meadows 3k</t>
  </si>
  <si>
    <t>June TBA</t>
  </si>
  <si>
    <t>Stamford 3k</t>
  </si>
  <si>
    <t>7. Stamford 3k</t>
  </si>
  <si>
    <t>Riverside Runners 2k</t>
  </si>
  <si>
    <t>August TBA</t>
  </si>
  <si>
    <t>8. Riverside Runners 2k</t>
  </si>
  <si>
    <t>9. Rutland Water Park Run 5k</t>
  </si>
  <si>
    <t xml:space="preserve">GER, Anna’s Hope Fun Run 5k </t>
  </si>
  <si>
    <t>10. GER, Anna’s Hope Fun Run 5k</t>
  </si>
  <si>
    <t>Boy's Results</t>
  </si>
  <si>
    <t>Girl's Results</t>
  </si>
  <si>
    <t>Natasha Cook</t>
  </si>
  <si>
    <t>James Thomas</t>
  </si>
  <si>
    <t>Jamie Broom</t>
  </si>
  <si>
    <t>Benjamin Hodgkinson</t>
  </si>
  <si>
    <t>Jenson Lewis</t>
  </si>
  <si>
    <t>14:32'91</t>
  </si>
  <si>
    <t>2=</t>
  </si>
  <si>
    <t>March Darren's Dash 1.5miles</t>
  </si>
  <si>
    <t>6. March Darren's Dash 1.5miles</t>
  </si>
  <si>
    <t>Gabriella Dudley</t>
  </si>
  <si>
    <t>4=</t>
  </si>
  <si>
    <t>Ellie Sewell</t>
  </si>
  <si>
    <t>Ella Chiva</t>
  </si>
  <si>
    <t>Santa Fun Run</t>
  </si>
  <si>
    <t>11. Santa Fun 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</si>
</sst>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3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2"/>
      <color indexed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22" borderId="0" applyNumberFormat="0" applyBorder="0" applyAlignment="0" applyProtection="0"/>
    <xf numFmtId="0" fontId="3" fillId="0" borderId="0"/>
    <xf numFmtId="0" fontId="25" fillId="0" borderId="0"/>
    <xf numFmtId="0" fontId="3" fillId="23" borderId="7" applyNumberFormat="0" applyFont="0" applyAlignment="0" applyProtection="0"/>
    <xf numFmtId="0" fontId="21" fillId="20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" fillId="0" borderId="0"/>
  </cellStyleXfs>
  <cellXfs count="65">
    <xf numFmtId="0" fontId="0" fillId="0" borderId="0" xfId="0"/>
    <xf numFmtId="0" fontId="4" fillId="0" borderId="0" xfId="0" applyFont="1"/>
    <xf numFmtId="0" fontId="5" fillId="24" borderId="10" xfId="0" applyFont="1" applyFill="1" applyBorder="1" applyAlignment="1">
      <alignment horizontal="center"/>
    </xf>
    <xf numFmtId="0" fontId="5" fillId="24" borderId="11" xfId="0" applyFont="1" applyFill="1" applyBorder="1" applyAlignment="1">
      <alignment horizontal="center"/>
    </xf>
    <xf numFmtId="15" fontId="4" fillId="0" borderId="0" xfId="0" applyNumberFormat="1" applyFont="1" applyAlignment="1">
      <alignment horizontal="left"/>
    </xf>
    <xf numFmtId="164" fontId="0" fillId="0" borderId="0" xfId="0" applyNumberFormat="1"/>
    <xf numFmtId="0" fontId="0" fillId="0" borderId="0" xfId="0" applyBorder="1"/>
    <xf numFmtId="0" fontId="0" fillId="0" borderId="0" xfId="0" applyFill="1"/>
    <xf numFmtId="1" fontId="0" fillId="0" borderId="12" xfId="0" applyNumberForma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24" borderId="15" xfId="0" applyFont="1" applyFill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0" fontId="4" fillId="0" borderId="16" xfId="0" applyFont="1" applyBorder="1"/>
    <xf numFmtId="0" fontId="4" fillId="0" borderId="17" xfId="0" applyFont="1" applyBorder="1"/>
    <xf numFmtId="2" fontId="4" fillId="0" borderId="18" xfId="0" applyNumberFormat="1" applyFont="1" applyBorder="1" applyAlignment="1">
      <alignment horizontal="center"/>
    </xf>
    <xf numFmtId="0" fontId="4" fillId="0" borderId="19" xfId="0" applyFont="1" applyBorder="1"/>
    <xf numFmtId="0" fontId="4" fillId="0" borderId="20" xfId="0" applyFont="1" applyBorder="1" applyAlignment="1">
      <alignment horizontal="center"/>
    </xf>
    <xf numFmtId="0" fontId="5" fillId="24" borderId="11" xfId="0" applyFont="1" applyFill="1" applyBorder="1" applyAlignment="1">
      <alignment horizontal="center" textRotation="90"/>
    </xf>
    <xf numFmtId="0" fontId="5" fillId="24" borderId="15" xfId="0" applyFont="1" applyFill="1" applyBorder="1" applyAlignment="1">
      <alignment horizontal="center" vertical="center"/>
    </xf>
    <xf numFmtId="0" fontId="0" fillId="25" borderId="12" xfId="0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3" fillId="26" borderId="13" xfId="0" applyFont="1" applyFill="1" applyBorder="1" applyAlignment="1">
      <alignment horizontal="center"/>
    </xf>
    <xf numFmtId="0" fontId="4" fillId="28" borderId="16" xfId="0" applyFont="1" applyFill="1" applyBorder="1" applyAlignment="1">
      <alignment vertical="center"/>
    </xf>
    <xf numFmtId="1" fontId="0" fillId="28" borderId="12" xfId="0" applyNumberFormat="1" applyFill="1" applyBorder="1" applyAlignment="1">
      <alignment horizontal="center"/>
    </xf>
    <xf numFmtId="0" fontId="3" fillId="28" borderId="13" xfId="0" applyFont="1" applyFill="1" applyBorder="1" applyAlignment="1">
      <alignment horizontal="center"/>
    </xf>
    <xf numFmtId="0" fontId="3" fillId="28" borderId="12" xfId="0" applyFont="1" applyFill="1" applyBorder="1" applyAlignment="1">
      <alignment horizontal="center"/>
    </xf>
    <xf numFmtId="0" fontId="3" fillId="28" borderId="18" xfId="0" applyFont="1" applyFill="1" applyBorder="1" applyAlignment="1">
      <alignment horizontal="center"/>
    </xf>
    <xf numFmtId="0" fontId="5" fillId="24" borderId="11" xfId="0" applyFont="1" applyFill="1" applyBorder="1" applyAlignment="1">
      <alignment textRotation="90" wrapText="1"/>
    </xf>
    <xf numFmtId="0" fontId="5" fillId="24" borderId="21" xfId="0" applyFont="1" applyFill="1" applyBorder="1" applyAlignment="1">
      <alignment horizontal="center" textRotation="90" wrapText="1"/>
    </xf>
    <xf numFmtId="1" fontId="3" fillId="28" borderId="13" xfId="0" applyNumberFormat="1" applyFont="1" applyFill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164" fontId="4" fillId="0" borderId="22" xfId="0" applyNumberFormat="1" applyFont="1" applyBorder="1" applyAlignment="1">
      <alignment horizontal="center"/>
    </xf>
    <xf numFmtId="164" fontId="4" fillId="0" borderId="18" xfId="0" applyNumberFormat="1" applyFont="1" applyBorder="1" applyAlignment="1">
      <alignment horizontal="center"/>
    </xf>
    <xf numFmtId="0" fontId="4" fillId="28" borderId="17" xfId="0" applyFont="1" applyFill="1" applyBorder="1" applyAlignment="1">
      <alignment vertical="center"/>
    </xf>
    <xf numFmtId="1" fontId="0" fillId="28" borderId="18" xfId="0" applyNumberFormat="1" applyFill="1" applyBorder="1" applyAlignment="1">
      <alignment horizontal="center"/>
    </xf>
    <xf numFmtId="0" fontId="3" fillId="28" borderId="14" xfId="0" applyFont="1" applyFill="1" applyBorder="1" applyAlignment="1">
      <alignment horizontal="center"/>
    </xf>
    <xf numFmtId="0" fontId="4" fillId="28" borderId="19" xfId="0" applyFont="1" applyFill="1" applyBorder="1" applyAlignment="1">
      <alignment vertical="center"/>
    </xf>
    <xf numFmtId="0" fontId="5" fillId="24" borderId="23" xfId="0" applyFont="1" applyFill="1" applyBorder="1" applyAlignment="1">
      <alignment horizontal="center"/>
    </xf>
    <xf numFmtId="0" fontId="5" fillId="24" borderId="10" xfId="0" applyFont="1" applyFill="1" applyBorder="1" applyAlignment="1">
      <alignment horizontal="center"/>
    </xf>
    <xf numFmtId="0" fontId="5" fillId="24" borderId="10" xfId="0" applyFont="1" applyFill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0" fontId="4" fillId="29" borderId="16" xfId="0" applyFont="1" applyFill="1" applyBorder="1"/>
    <xf numFmtId="0" fontId="3" fillId="29" borderId="12" xfId="0" applyFont="1" applyFill="1" applyBorder="1" applyAlignment="1">
      <alignment horizontal="center"/>
    </xf>
    <xf numFmtId="1" fontId="0" fillId="29" borderId="12" xfId="0" applyNumberFormat="1" applyFill="1" applyBorder="1" applyAlignment="1">
      <alignment horizontal="center"/>
    </xf>
    <xf numFmtId="0" fontId="3" fillId="29" borderId="13" xfId="0" applyFont="1" applyFill="1" applyBorder="1" applyAlignment="1">
      <alignment horizontal="center"/>
    </xf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164" fontId="5" fillId="24" borderId="11" xfId="0" applyNumberFormat="1" applyFont="1" applyFill="1" applyBorder="1" applyAlignment="1">
      <alignment horizontal="center"/>
    </xf>
    <xf numFmtId="45" fontId="0" fillId="0" borderId="0" xfId="0" applyNumberFormat="1"/>
    <xf numFmtId="45" fontId="5" fillId="24" borderId="11" xfId="0" applyNumberFormat="1" applyFont="1" applyFill="1" applyBorder="1" applyAlignment="1">
      <alignment horizontal="center"/>
    </xf>
    <xf numFmtId="45" fontId="4" fillId="0" borderId="34" xfId="0" applyNumberFormat="1" applyFont="1" applyBorder="1" applyAlignment="1">
      <alignment horizontal="center"/>
    </xf>
    <xf numFmtId="45" fontId="4" fillId="0" borderId="33" xfId="0" applyNumberFormat="1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0" fillId="0" borderId="26" xfId="0" quotePrefix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24" borderId="31" xfId="0" applyFont="1" applyFill="1" applyBorder="1" applyAlignment="1">
      <alignment horizontal="center"/>
    </xf>
    <xf numFmtId="0" fontId="5" fillId="24" borderId="32" xfId="0" applyFont="1" applyFill="1" applyBorder="1" applyAlignment="1">
      <alignment horizontal="center"/>
    </xf>
    <xf numFmtId="0" fontId="5" fillId="24" borderId="10" xfId="0" applyFont="1" applyFill="1" applyBorder="1" applyAlignment="1">
      <alignment horizontal="center"/>
    </xf>
    <xf numFmtId="0" fontId="8" fillId="27" borderId="27" xfId="0" applyFont="1" applyFill="1" applyBorder="1" applyAlignment="1">
      <alignment horizontal="center"/>
    </xf>
    <xf numFmtId="0" fontId="8" fillId="27" borderId="28" xfId="0" applyFont="1" applyFill="1" applyBorder="1" applyAlignment="1">
      <alignment horizontal="center"/>
    </xf>
    <xf numFmtId="0" fontId="8" fillId="27" borderId="24" xfId="0" applyFont="1" applyFill="1" applyBorder="1" applyAlignment="1">
      <alignment horizontal="center"/>
    </xf>
    <xf numFmtId="15" fontId="8" fillId="27" borderId="29" xfId="0" applyNumberFormat="1" applyFont="1" applyFill="1" applyBorder="1" applyAlignment="1">
      <alignment horizontal="center"/>
    </xf>
    <xf numFmtId="15" fontId="8" fillId="27" borderId="25" xfId="0" applyNumberFormat="1" applyFont="1" applyFill="1" applyBorder="1" applyAlignment="1">
      <alignment horizontal="center"/>
    </xf>
    <xf numFmtId="15" fontId="8" fillId="27" borderId="30" xfId="0" applyNumberFormat="1" applyFont="1" applyFill="1" applyBorder="1" applyAlignment="1">
      <alignment horizontal="center"/>
    </xf>
  </cellXfs>
  <cellStyles count="45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Explanatory Text 2" xfId="28" xr:uid="{00000000-0005-0000-0000-00001B000000}"/>
    <cellStyle name="Good 2" xfId="29" xr:uid="{00000000-0005-0000-0000-00001C000000}"/>
    <cellStyle name="Heading 1 2" xfId="30" xr:uid="{00000000-0005-0000-0000-00001D000000}"/>
    <cellStyle name="Heading 2 2" xfId="31" xr:uid="{00000000-0005-0000-0000-00001E000000}"/>
    <cellStyle name="Heading 3 2" xfId="32" xr:uid="{00000000-0005-0000-0000-00001F000000}"/>
    <cellStyle name="Heading 4 2" xfId="33" xr:uid="{00000000-0005-0000-0000-000020000000}"/>
    <cellStyle name="Input 2" xfId="34" xr:uid="{00000000-0005-0000-0000-000021000000}"/>
    <cellStyle name="Linked Cell 2" xfId="35" xr:uid="{00000000-0005-0000-0000-000022000000}"/>
    <cellStyle name="Neutral 2" xfId="36" xr:uid="{00000000-0005-0000-0000-000023000000}"/>
    <cellStyle name="Normal" xfId="0" builtinId="0"/>
    <cellStyle name="Normal 2" xfId="37" xr:uid="{00000000-0005-0000-0000-000025000000}"/>
    <cellStyle name="Normal 3" xfId="38" xr:uid="{00000000-0005-0000-0000-000026000000}"/>
    <cellStyle name="Normal 4" xfId="44" xr:uid="{00000000-0005-0000-0000-000027000000}"/>
    <cellStyle name="Note 2" xfId="39" xr:uid="{00000000-0005-0000-0000-000028000000}"/>
    <cellStyle name="Output 2" xfId="40" xr:uid="{00000000-0005-0000-0000-000029000000}"/>
    <cellStyle name="Title 2" xfId="41" xr:uid="{00000000-0005-0000-0000-00002A000000}"/>
    <cellStyle name="Total 2" xfId="42" xr:uid="{00000000-0005-0000-0000-00002B000000}"/>
    <cellStyle name="Warning Text 2" xfId="43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19051</xdr:colOff>
      <xdr:row>0</xdr:row>
      <xdr:rowOff>304800</xdr:rowOff>
    </xdr:from>
    <xdr:to>
      <xdr:col>30</xdr:col>
      <xdr:colOff>85726</xdr:colOff>
      <xdr:row>5</xdr:row>
      <xdr:rowOff>152400</xdr:rowOff>
    </xdr:to>
    <xdr:pic>
      <xdr:nvPicPr>
        <xdr:cNvPr id="2434" name="Picture 1" descr="Striders_banner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1" y="304800"/>
          <a:ext cx="76390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I110"/>
  <sheetViews>
    <sheetView showGridLines="0" tabSelected="1" workbookViewId="0">
      <pane ySplit="9" topLeftCell="A10" activePane="bottomLeft" state="frozen"/>
      <selection pane="bottomLeft" activeCell="C2" sqref="C2"/>
    </sheetView>
  </sheetViews>
  <sheetFormatPr defaultColWidth="19.73046875" defaultRowHeight="12.75" x14ac:dyDescent="0.35"/>
  <cols>
    <col min="1" max="1" width="5.1328125" customWidth="1"/>
    <col min="2" max="2" width="20.86328125" bestFit="1" customWidth="1"/>
    <col min="3" max="13" width="3.59765625" customWidth="1"/>
    <col min="14" max="14" width="4.73046875" customWidth="1"/>
    <col min="15" max="15" width="3.265625" bestFit="1" customWidth="1"/>
    <col min="16" max="16" width="5" customWidth="1"/>
    <col min="17" max="17" width="9.73046875" customWidth="1"/>
    <col min="18" max="18" width="21.86328125" bestFit="1" customWidth="1"/>
    <col min="19" max="29" width="3.59765625" customWidth="1"/>
    <col min="30" max="30" width="4.73046875" customWidth="1"/>
    <col min="31" max="31" width="3.265625" bestFit="1" customWidth="1"/>
    <col min="32" max="32" width="5" customWidth="1"/>
    <col min="33" max="33" width="2.73046875" customWidth="1"/>
    <col min="34" max="34" width="19.265625" bestFit="1" customWidth="1"/>
    <col min="35" max="48" width="3.59765625" customWidth="1"/>
    <col min="49" max="49" width="4.73046875" customWidth="1"/>
    <col min="50" max="50" width="3.265625" bestFit="1" customWidth="1"/>
    <col min="51" max="51" width="5.1328125" bestFit="1" customWidth="1"/>
  </cols>
  <sheetData>
    <row r="1" spans="2:35" ht="25.5" customHeight="1" x14ac:dyDescent="0.35"/>
    <row r="2" spans="2:35" s="1" customFormat="1" ht="13.15" x14ac:dyDescent="0.4">
      <c r="B2"/>
      <c r="C2" s="20"/>
      <c r="D2" s="54" t="s">
        <v>6</v>
      </c>
      <c r="E2" s="55"/>
      <c r="F2" s="55"/>
    </row>
    <row r="7" spans="2:35" x14ac:dyDescent="0.35">
      <c r="AG7" s="6"/>
      <c r="AH7" s="6"/>
      <c r="AI7" s="6"/>
    </row>
    <row r="8" spans="2:35" ht="21" thickBot="1" x14ac:dyDescent="0.65">
      <c r="B8" s="53" t="s">
        <v>8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21"/>
      <c r="P8" s="21"/>
      <c r="R8" s="53" t="s">
        <v>9</v>
      </c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</row>
    <row r="9" spans="2:35" ht="174.4" thickBot="1" x14ac:dyDescent="0.4">
      <c r="B9" s="19" t="s">
        <v>5</v>
      </c>
      <c r="C9" s="18" t="s">
        <v>10</v>
      </c>
      <c r="D9" s="18" t="s">
        <v>30</v>
      </c>
      <c r="E9" s="18" t="s">
        <v>36</v>
      </c>
      <c r="F9" s="18" t="s">
        <v>39</v>
      </c>
      <c r="G9" s="18" t="s">
        <v>40</v>
      </c>
      <c r="H9" s="18" t="s">
        <v>61</v>
      </c>
      <c r="I9" s="18" t="s">
        <v>44</v>
      </c>
      <c r="J9" s="18" t="s">
        <v>47</v>
      </c>
      <c r="K9" s="18" t="s">
        <v>48</v>
      </c>
      <c r="L9" s="18" t="s">
        <v>50</v>
      </c>
      <c r="M9" s="18" t="s">
        <v>67</v>
      </c>
      <c r="N9" s="18" t="s">
        <v>12</v>
      </c>
      <c r="O9" s="28" t="s">
        <v>13</v>
      </c>
      <c r="P9" s="29" t="s">
        <v>0</v>
      </c>
      <c r="R9" s="19" t="s">
        <v>5</v>
      </c>
      <c r="S9" s="18" t="s">
        <v>10</v>
      </c>
      <c r="T9" s="18" t="s">
        <v>30</v>
      </c>
      <c r="U9" s="18" t="s">
        <v>36</v>
      </c>
      <c r="V9" s="18" t="s">
        <v>39</v>
      </c>
      <c r="W9" s="18" t="s">
        <v>40</v>
      </c>
      <c r="X9" s="18" t="s">
        <v>61</v>
      </c>
      <c r="Y9" s="18" t="s">
        <v>44</v>
      </c>
      <c r="Z9" s="18" t="s">
        <v>47</v>
      </c>
      <c r="AA9" s="18" t="s">
        <v>48</v>
      </c>
      <c r="AB9" s="18" t="s">
        <v>50</v>
      </c>
      <c r="AC9" s="18" t="s">
        <v>67</v>
      </c>
      <c r="AD9" s="18" t="s">
        <v>12</v>
      </c>
      <c r="AE9" s="28" t="s">
        <v>13</v>
      </c>
      <c r="AF9" s="29" t="s">
        <v>0</v>
      </c>
    </row>
    <row r="10" spans="2:35" ht="13.15" x14ac:dyDescent="0.4">
      <c r="B10" s="23" t="s">
        <v>53</v>
      </c>
      <c r="C10" s="26">
        <f>IFERROR(VLOOKUP($B10,'Rutland Water Park Run 5k'!$B:$E,4,FALSE),0)</f>
        <v>0</v>
      </c>
      <c r="D10" s="26">
        <f>IFERROR(VLOOKUP($B10,'Bourne Rotary 3k'!$B:$E,4,FALSE),0)</f>
        <v>0</v>
      </c>
      <c r="E10" s="26">
        <f>IFERROR(VLOOKUP($B10,'Langtoft 3k'!$B:$E,4,FALSE),0)</f>
        <v>50</v>
      </c>
      <c r="F10" s="26">
        <f>IFERROR(VLOOKUP($B10,'Deepings 3k'!$B:$E,4,FALSE),0)</f>
        <v>50</v>
      </c>
      <c r="G10" s="26">
        <f>IFERROR(VLOOKUP($B10,'Ferry Meadows 3k'!$B:$E,4,FALSE),0)</f>
        <v>0</v>
      </c>
      <c r="H10" s="26">
        <f>IFERROR(VLOOKUP($B10,'March Darren''s Dash 1.5miles'!$B:$E,4,FALSE),0)</f>
        <v>0</v>
      </c>
      <c r="I10" s="26">
        <f>IFERROR(VLOOKUP($B10,'Stamford 3k'!$B:$E,4,FALSE),0)</f>
        <v>0</v>
      </c>
      <c r="J10" s="26">
        <f>IFERROR(VLOOKUP($B10,'Riverside Runners 2k'!$B:$E,4,FALSE),0)</f>
        <v>0</v>
      </c>
      <c r="K10" s="26">
        <f>IFERROR(VLOOKUP($B10,'Rutland Water Park Run 5k '!$B:$E,4,FALSE),0)</f>
        <v>0</v>
      </c>
      <c r="L10" s="26">
        <f>IFERROR(VLOOKUP($B10,'GER, Anna’s Hope Fun Run 5k'!$B:$E,4,FALSE),0)</f>
        <v>0</v>
      </c>
      <c r="M10" s="26">
        <f>IFERROR(VLOOKUP($B10,'Santa Fun Run'!$B:$E,4,FALSE),0)</f>
        <v>0</v>
      </c>
      <c r="N10" s="24">
        <f t="shared" ref="N10:N16" si="0">LARGE(C10:M10,1)+LARGE(C10:M10,2)+LARGE(C10:M10,3)+LARGE(C10:M10,4)+LARGE(C10:M10,5)</f>
        <v>100</v>
      </c>
      <c r="O10" s="24">
        <f t="shared" ref="O10:O16" si="1">COUNTIF(C10:M10,"&gt;.09")</f>
        <v>2</v>
      </c>
      <c r="P10" s="22" t="s">
        <v>27</v>
      </c>
      <c r="Q10" s="7"/>
      <c r="R10" s="42" t="s">
        <v>57</v>
      </c>
      <c r="S10" s="43">
        <f>IFERROR(VLOOKUP($R10,'Rutland Water Park Run 5k'!$G:$J,4,FALSE),0)</f>
        <v>0</v>
      </c>
      <c r="T10" s="43">
        <f>IFERROR(VLOOKUP($R10,'Bourne Rotary 3k'!$G:$J,4,FALSE),0)</f>
        <v>0</v>
      </c>
      <c r="U10" s="43">
        <f>IFERROR(VLOOKUP($R10,'Langtoft 3k'!$G:$J,4,FALSE),0)</f>
        <v>0</v>
      </c>
      <c r="V10" s="43">
        <f>IFERROR(VLOOKUP($R10,'Deepings 3k'!$G:$J,4,FALSE),0)</f>
        <v>50</v>
      </c>
      <c r="W10" s="43">
        <f>IFERROR(VLOOKUP($R10,'Ferry Meadows 3k'!$G:$J,4,FALSE),0)</f>
        <v>50</v>
      </c>
      <c r="X10" s="43">
        <f>IFERROR(VLOOKUP($R10,'March Darren''s Dash 1.5miles'!$G:$J,4,FALSE),0)</f>
        <v>50</v>
      </c>
      <c r="Y10" s="43">
        <f>IFERROR(VLOOKUP($R10,'Stamford 3k'!$G:$J,4,FALSE),0)</f>
        <v>50</v>
      </c>
      <c r="Z10" s="43">
        <f>IFERROR(VLOOKUP($R10,'Riverside Runners 2k'!$G:$J,4,FALSE),0)</f>
        <v>50</v>
      </c>
      <c r="AA10" s="43">
        <f>IFERROR(VLOOKUP($R10,'Rutland Water Park Run 5k '!$G:$J,4,FALSE),0)</f>
        <v>50</v>
      </c>
      <c r="AB10" s="43">
        <f>IFERROR(VLOOKUP($R10,'GER, Anna’s Hope Fun Run 5k'!$G:$J,4,FALSE),0)</f>
        <v>0</v>
      </c>
      <c r="AC10" s="43">
        <f>IFERROR(VLOOKUP($R10, 'Santa Fun Run'!G:J,4,FALSE),0)</f>
        <v>0</v>
      </c>
      <c r="AD10" s="44">
        <f t="shared" ref="AD10:AD18" si="2">LARGE(S10:AC10,1)+LARGE(S10:AC10,2)+LARGE(S10:AC10,3)+LARGE(S10:AC10,4)+LARGE(S10:AC10,5)</f>
        <v>250</v>
      </c>
      <c r="AE10" s="44">
        <f t="shared" ref="AE10:AE18" si="3">COUNTIF(S10:AC10,"&gt;.09")</f>
        <v>6</v>
      </c>
      <c r="AF10" s="45">
        <v>1</v>
      </c>
    </row>
    <row r="11" spans="2:35" ht="13.15" x14ac:dyDescent="0.4">
      <c r="B11" s="23" t="s">
        <v>62</v>
      </c>
      <c r="C11" s="26">
        <f>IFERROR(VLOOKUP($B11,'Rutland Water Park Run 5k'!$B:$E,4,FALSE),0)</f>
        <v>0</v>
      </c>
      <c r="D11" s="26">
        <f>IFERROR(VLOOKUP($B11,'Bourne Rotary 3k'!$B:$E,4,FALSE),0)</f>
        <v>0</v>
      </c>
      <c r="E11" s="26">
        <f>IFERROR(VLOOKUP($B11,'Langtoft 3k'!$B:$E,4,FALSE),0)</f>
        <v>0</v>
      </c>
      <c r="F11" s="26">
        <f>IFERROR(VLOOKUP($B11,'Deepings 3k'!$B:$E,4,FALSE),0)</f>
        <v>0</v>
      </c>
      <c r="G11" s="26">
        <f>IFERROR(VLOOKUP($B11,'Ferry Meadows 3k'!$B:$E,4,FALSE),0)</f>
        <v>0</v>
      </c>
      <c r="H11" s="26">
        <f>IFERROR(VLOOKUP($B11,'March Darren''s Dash 1.5miles'!$B:$E,4,FALSE),0)</f>
        <v>50</v>
      </c>
      <c r="I11" s="26">
        <f>IFERROR(VLOOKUP($B11,'Stamford 3k'!$B:$E,4,FALSE),0)</f>
        <v>49</v>
      </c>
      <c r="J11" s="26">
        <f>IFERROR(VLOOKUP($B11,'Riverside Runners 2k'!$B:$E,4,FALSE),0)</f>
        <v>0</v>
      </c>
      <c r="K11" s="26">
        <f>IFERROR(VLOOKUP($B11,'Rutland Water Park Run 5k '!$B:$E,4,FALSE),0)</f>
        <v>0</v>
      </c>
      <c r="L11" s="26">
        <f>IFERROR(VLOOKUP($B11,'GER, Anna’s Hope Fun Run 5k'!$B:$E,4,FALSE),0)</f>
        <v>0</v>
      </c>
      <c r="M11" s="26">
        <f>IFERROR(VLOOKUP($B11,'Santa Fun Run'!$B:$E,4,FALSE),0)</f>
        <v>0</v>
      </c>
      <c r="N11" s="24">
        <f t="shared" si="0"/>
        <v>99</v>
      </c>
      <c r="O11" s="24">
        <f t="shared" si="1"/>
        <v>2</v>
      </c>
      <c r="P11" s="22" t="s">
        <v>59</v>
      </c>
      <c r="Q11" s="7"/>
      <c r="R11" s="42" t="s">
        <v>16</v>
      </c>
      <c r="S11" s="43">
        <f>IFERROR(VLOOKUP($R11,'Rutland Water Park Run 5k'!$G:$J,4,FALSE),0)</f>
        <v>50</v>
      </c>
      <c r="T11" s="43">
        <f>IFERROR(VLOOKUP($R11,'Bourne Rotary 3k'!$G:$J,4,FALSE),0)</f>
        <v>48</v>
      </c>
      <c r="U11" s="43">
        <f>IFERROR(VLOOKUP($R11,'Langtoft 3k'!$G:$J,4,FALSE),0)</f>
        <v>0</v>
      </c>
      <c r="V11" s="43">
        <f>IFERROR(VLOOKUP($R11,'Deepings 3k'!$G:$J,4,FALSE),0)</f>
        <v>48</v>
      </c>
      <c r="W11" s="43">
        <f>IFERROR(VLOOKUP($R11,'Ferry Meadows 3k'!$G:$J,4,FALSE),0)</f>
        <v>48</v>
      </c>
      <c r="X11" s="43">
        <f>IFERROR(VLOOKUP($R11,'March Darren''s Dash 1.5miles'!$G:$J,4,FALSE),0)</f>
        <v>0</v>
      </c>
      <c r="Y11" s="43">
        <f>IFERROR(VLOOKUP($R11,'Stamford 3k'!$G:$J,4,FALSE),0)</f>
        <v>49</v>
      </c>
      <c r="Z11" s="43">
        <f>IFERROR(VLOOKUP($R11,'Riverside Runners 2k'!$G:$J,4,FALSE),0)</f>
        <v>0</v>
      </c>
      <c r="AA11" s="43">
        <f>IFERROR(VLOOKUP($R11,'Rutland Water Park Run 5k '!$G:$J,4,FALSE),0)</f>
        <v>0</v>
      </c>
      <c r="AB11" s="43">
        <f>IFERROR(VLOOKUP($R11,'GER, Anna’s Hope Fun Run 5k'!$G:$J,4,FALSE),0)</f>
        <v>0</v>
      </c>
      <c r="AC11" s="43">
        <f>IFERROR(VLOOKUP($R11, 'Santa Fun Run'!G:J,4,FALSE),0)</f>
        <v>0</v>
      </c>
      <c r="AD11" s="44">
        <f t="shared" si="2"/>
        <v>243</v>
      </c>
      <c r="AE11" s="44">
        <f t="shared" si="3"/>
        <v>5</v>
      </c>
      <c r="AF11" s="45">
        <v>2</v>
      </c>
    </row>
    <row r="12" spans="2:35" ht="13.15" x14ac:dyDescent="0.4">
      <c r="B12" s="23" t="s">
        <v>25</v>
      </c>
      <c r="C12" s="26">
        <f>IFERROR(VLOOKUP($B12,'Rutland Water Park Run 5k'!$B:$E,4,FALSE),0)</f>
        <v>0</v>
      </c>
      <c r="D12" s="26">
        <f>IFERROR(VLOOKUP($B12,'Bourne Rotary 3k'!$B:$E,4,FALSE),0)</f>
        <v>49</v>
      </c>
      <c r="E12" s="26">
        <f>IFERROR(VLOOKUP($B12,'Langtoft 3k'!$B:$E,4,FALSE),0)</f>
        <v>0</v>
      </c>
      <c r="F12" s="26">
        <f>IFERROR(VLOOKUP($B12,'Deepings 3k'!$B:$E,4,FALSE),0)</f>
        <v>0</v>
      </c>
      <c r="G12" s="26">
        <f>IFERROR(VLOOKUP($B12,'Ferry Meadows 3k'!$B:$E,4,FALSE),0)</f>
        <v>0</v>
      </c>
      <c r="H12" s="26">
        <f>IFERROR(VLOOKUP($B12,'March Darren''s Dash 1.5miles'!$B:$E,4,FALSE),0)</f>
        <v>0</v>
      </c>
      <c r="I12" s="26">
        <f>IFERROR(VLOOKUP($B12,'Stamford 3k'!$B:$E,4,FALSE),0)</f>
        <v>50</v>
      </c>
      <c r="J12" s="26">
        <f>IFERROR(VLOOKUP($B12,'Riverside Runners 2k'!$B:$E,4,FALSE),0)</f>
        <v>0</v>
      </c>
      <c r="K12" s="26">
        <f>IFERROR(VLOOKUP($B12,'Rutland Water Park Run 5k '!$B:$E,4,FALSE),0)</f>
        <v>0</v>
      </c>
      <c r="L12" s="26">
        <f>IFERROR(VLOOKUP($B12,'GER, Anna’s Hope Fun Run 5k'!$B:$E,4,FALSE),0)</f>
        <v>0</v>
      </c>
      <c r="M12" s="26">
        <f>IFERROR(VLOOKUP($B12,'Santa Fun Run'!$B:$E,4,FALSE),0)</f>
        <v>0</v>
      </c>
      <c r="N12" s="24">
        <f t="shared" si="0"/>
        <v>99</v>
      </c>
      <c r="O12" s="24">
        <f t="shared" si="1"/>
        <v>2</v>
      </c>
      <c r="P12" s="22" t="s">
        <v>59</v>
      </c>
      <c r="Q12" s="7"/>
      <c r="R12" s="42" t="s">
        <v>55</v>
      </c>
      <c r="S12" s="43">
        <f>IFERROR(VLOOKUP($R12,'Rutland Water Park Run 5k'!$G:$J,4,FALSE),0)</f>
        <v>0</v>
      </c>
      <c r="T12" s="43">
        <f>IFERROR(VLOOKUP($R12,'Bourne Rotary 3k'!$G:$J,4,FALSE),0)</f>
        <v>47</v>
      </c>
      <c r="U12" s="43">
        <f>IFERROR(VLOOKUP($R12,'Langtoft 3k'!$G:$J,4,FALSE),0)</f>
        <v>49</v>
      </c>
      <c r="V12" s="43">
        <f>IFERROR(VLOOKUP($R12,'Deepings 3k'!$G:$J,4,FALSE),0)</f>
        <v>47</v>
      </c>
      <c r="W12" s="43">
        <f>IFERROR(VLOOKUP($R12,'Ferry Meadows 3k'!$G:$J,4,FALSE),0)</f>
        <v>0</v>
      </c>
      <c r="X12" s="43">
        <f>IFERROR(VLOOKUP($R12,'March Darren''s Dash 1.5miles'!$G:$J,4,FALSE),0)</f>
        <v>0</v>
      </c>
      <c r="Y12" s="43">
        <f>IFERROR(VLOOKUP($R12,'Stamford 3k'!$G:$J,4,FALSE),0)</f>
        <v>48</v>
      </c>
      <c r="Z12" s="43">
        <f>IFERROR(VLOOKUP($R12,'Riverside Runners 2k'!$G:$J,4,FALSE),0)</f>
        <v>0</v>
      </c>
      <c r="AA12" s="43">
        <f>IFERROR(VLOOKUP($R12,'Rutland Water Park Run 5k '!$G:$J,4,FALSE),0)</f>
        <v>48</v>
      </c>
      <c r="AB12" s="43">
        <f>IFERROR(VLOOKUP($R12,'GER, Anna’s Hope Fun Run 5k'!$G:$J,4,FALSE),0)</f>
        <v>0</v>
      </c>
      <c r="AC12" s="43">
        <f>IFERROR(VLOOKUP($R12, 'Santa Fun Run'!G:J,4,FALSE),0)</f>
        <v>0</v>
      </c>
      <c r="AD12" s="44">
        <f t="shared" si="2"/>
        <v>239</v>
      </c>
      <c r="AE12" s="44">
        <f t="shared" si="3"/>
        <v>5</v>
      </c>
      <c r="AF12" s="45">
        <v>3</v>
      </c>
    </row>
    <row r="13" spans="2:35" ht="13.15" x14ac:dyDescent="0.4">
      <c r="B13" s="23" t="s">
        <v>14</v>
      </c>
      <c r="C13" s="26">
        <f>IFERROR(VLOOKUP($B13,'Rutland Water Park Run 5k'!$B:$E,4,FALSE),0)</f>
        <v>50</v>
      </c>
      <c r="D13" s="26">
        <f>IFERROR(VLOOKUP($B13,'Bourne Rotary 3k'!$B:$E,4,FALSE),0)</f>
        <v>0</v>
      </c>
      <c r="E13" s="26">
        <f>IFERROR(VLOOKUP($B13,'Langtoft 3k'!$B:$E,4,FALSE),0)</f>
        <v>0</v>
      </c>
      <c r="F13" s="26">
        <f>IFERROR(VLOOKUP($B13,'Deepings 3k'!$B:$E,4,FALSE),0)</f>
        <v>0</v>
      </c>
      <c r="G13" s="26">
        <v>0</v>
      </c>
      <c r="H13" s="26">
        <v>0</v>
      </c>
      <c r="I13" s="26">
        <f>IFERROR(VLOOKUP($B13,'Stamford 3k'!$B:$E,4,FALSE),0)</f>
        <v>0</v>
      </c>
      <c r="J13" s="26">
        <f>IFERROR(VLOOKUP($B13,'Riverside Runners 2k'!$B:$E,4,FALSE),0)</f>
        <v>0</v>
      </c>
      <c r="K13" s="26">
        <f>IFERROR(VLOOKUP($B13,'Rutland Water Park Run 5k '!$B:$E,4,FALSE),0)</f>
        <v>0</v>
      </c>
      <c r="L13" s="26">
        <f>IFERROR(VLOOKUP($B13,'GER, Anna’s Hope Fun Run 5k'!$B:$E,4,FALSE),0)</f>
        <v>0</v>
      </c>
      <c r="M13" s="26">
        <f>IFERROR(VLOOKUP($B13,'Santa Fun Run'!$B:$E,4,FALSE),0)</f>
        <v>0</v>
      </c>
      <c r="N13" s="24">
        <f t="shared" si="0"/>
        <v>50</v>
      </c>
      <c r="O13" s="24">
        <f t="shared" si="1"/>
        <v>1</v>
      </c>
      <c r="P13" s="22" t="s">
        <v>63</v>
      </c>
      <c r="Q13" s="7"/>
      <c r="R13" s="42" t="s">
        <v>20</v>
      </c>
      <c r="S13" s="43">
        <f>IFERROR(VLOOKUP($R13,'Rutland Water Park Run 5k'!$G:$J,4,FALSE),0)</f>
        <v>47</v>
      </c>
      <c r="T13" s="43">
        <f>IFERROR(VLOOKUP($R13,'Bourne Rotary 3k'!$G:$J,4,FALSE),0)</f>
        <v>46</v>
      </c>
      <c r="U13" s="43">
        <f>IFERROR(VLOOKUP($R13,'Langtoft 3k'!$G:$J,4,FALSE),0)</f>
        <v>47</v>
      </c>
      <c r="V13" s="43">
        <f>IFERROR(VLOOKUP($R13,'Deepings 3k'!$G:$J,4,FALSE),0)</f>
        <v>45</v>
      </c>
      <c r="W13" s="43">
        <f>IFERROR(VLOOKUP($R13,'Ferry Meadows 3k'!$G:$J,4,FALSE),0)</f>
        <v>47</v>
      </c>
      <c r="X13" s="43">
        <f>IFERROR(VLOOKUP($R13,'March Darren''s Dash 1.5miles'!$G:$J,4,FALSE),0)</f>
        <v>0</v>
      </c>
      <c r="Y13" s="43">
        <f>IFERROR(VLOOKUP($R13,'Stamford 3k'!$G:$J,4,FALSE),0)</f>
        <v>47</v>
      </c>
      <c r="Z13" s="43">
        <f>IFERROR(VLOOKUP($R13,'Riverside Runners 2k'!$G:$J,4,FALSE),0)</f>
        <v>0</v>
      </c>
      <c r="AA13" s="43">
        <f>IFERROR(VLOOKUP($R13,'Rutland Water Park Run 5k '!$G:$J,4,FALSE),0)</f>
        <v>47</v>
      </c>
      <c r="AB13" s="43">
        <f>IFERROR(VLOOKUP($R13,'GER, Anna’s Hope Fun Run 5k'!$G:$J,4,FALSE),0)</f>
        <v>49</v>
      </c>
      <c r="AC13" s="43">
        <f>IFERROR(VLOOKUP($R13, 'Santa Fun Run'!G:J,4,FALSE),0)</f>
        <v>0</v>
      </c>
      <c r="AD13" s="44">
        <f t="shared" si="2"/>
        <v>237</v>
      </c>
      <c r="AE13" s="44">
        <f t="shared" si="3"/>
        <v>8</v>
      </c>
      <c r="AF13" s="45">
        <v>4</v>
      </c>
    </row>
    <row r="14" spans="2:35" ht="13.15" x14ac:dyDescent="0.4">
      <c r="B14" s="23" t="s">
        <v>23</v>
      </c>
      <c r="C14" s="26">
        <f>IFERROR(VLOOKUP($B14,'Rutland Water Park Run 5k'!$B:$E,4,FALSE),0)</f>
        <v>0</v>
      </c>
      <c r="D14" s="26">
        <f>IFERROR(VLOOKUP($B14,'Bourne Rotary 3k'!$B:$E,4,FALSE),0)</f>
        <v>50</v>
      </c>
      <c r="E14" s="26">
        <f>IFERROR(VLOOKUP($B14,'Langtoft 3k'!$B:$E,4,FALSE),0)</f>
        <v>0</v>
      </c>
      <c r="F14" s="26">
        <f>IFERROR(VLOOKUP($B14,'Deepings 3k'!$B:$E,4,FALSE),0)</f>
        <v>0</v>
      </c>
      <c r="G14" s="26">
        <f>IFERROR(VLOOKUP($B14,'Ferry Meadows 3k'!$B:$E,4,FALSE),0)</f>
        <v>0</v>
      </c>
      <c r="H14" s="26">
        <f>IFERROR(VLOOKUP($B14,'March Darren''s Dash 1.5miles'!$B:$E,4,FALSE),0)</f>
        <v>0</v>
      </c>
      <c r="I14" s="26">
        <f>IFERROR(VLOOKUP($B14,'Stamford 3k'!$B:$E,4,FALSE),0)</f>
        <v>0</v>
      </c>
      <c r="J14" s="26">
        <f>IFERROR(VLOOKUP($B14,'Riverside Runners 2k'!$B:$E,4,FALSE),0)</f>
        <v>0</v>
      </c>
      <c r="K14" s="26">
        <f>IFERROR(VLOOKUP($B14,'Rutland Water Park Run 5k '!$B:$E,4,FALSE),0)</f>
        <v>0</v>
      </c>
      <c r="L14" s="26">
        <f>IFERROR(VLOOKUP($B14,'GER, Anna’s Hope Fun Run 5k'!$B:$E,4,FALSE),0)</f>
        <v>0</v>
      </c>
      <c r="M14" s="26">
        <f>IFERROR(VLOOKUP($B14,'Santa Fun Run'!$B:$E,4,FALSE),0)</f>
        <v>0</v>
      </c>
      <c r="N14" s="24">
        <f t="shared" si="0"/>
        <v>50</v>
      </c>
      <c r="O14" s="24">
        <f t="shared" si="1"/>
        <v>1</v>
      </c>
      <c r="P14" s="22" t="s">
        <v>63</v>
      </c>
      <c r="R14" s="13" t="s">
        <v>32</v>
      </c>
      <c r="S14" s="26">
        <f>IFERROR(VLOOKUP($R14,'Rutland Water Park Run 5k'!$G:$J,4,FALSE),0)</f>
        <v>0</v>
      </c>
      <c r="T14" s="26">
        <f>IFERROR(VLOOKUP($R14,'Bourne Rotary 3k'!$G:$J,4,FALSE),0)</f>
        <v>50</v>
      </c>
      <c r="U14" s="26">
        <f>IFERROR(VLOOKUP($R14,'Langtoft 3k'!$G:$J,4,FALSE),0)</f>
        <v>0</v>
      </c>
      <c r="V14" s="26">
        <f>IFERROR(VLOOKUP($R14,'Deepings 3k'!$G:$J,4,FALSE),0)</f>
        <v>49</v>
      </c>
      <c r="W14" s="26">
        <f>IFERROR(VLOOKUP($R14,'Ferry Meadows 3k'!$G:$J,4,FALSE),0)</f>
        <v>49</v>
      </c>
      <c r="X14" s="26">
        <f>IFERROR(VLOOKUP($R14,'March Darren''s Dash 1.5miles'!$G:$J,4,FALSE),0)</f>
        <v>0</v>
      </c>
      <c r="Y14" s="26">
        <f>IFERROR(VLOOKUP($R14,'Stamford 3k'!$G:$J,4,FALSE),0)</f>
        <v>0</v>
      </c>
      <c r="Z14" s="26">
        <f>IFERROR(VLOOKUP($R14,'Riverside Runners 2k'!$G:$J,4,FALSE),0)</f>
        <v>0</v>
      </c>
      <c r="AA14" s="26">
        <f>IFERROR(VLOOKUP($R14,'Rutland Water Park Run 5k '!$G:$J,4,FALSE),0)</f>
        <v>49</v>
      </c>
      <c r="AB14" s="26">
        <f>IFERROR(VLOOKUP($R14,'GER, Anna’s Hope Fun Run 5k'!$G:$J,4,FALSE),0)</f>
        <v>0</v>
      </c>
      <c r="AC14" s="26">
        <f>IFERROR(VLOOKUP($R14, 'Santa Fun Run'!G:J,4,FALSE),0)</f>
        <v>0</v>
      </c>
      <c r="AD14" s="24">
        <f t="shared" si="2"/>
        <v>197</v>
      </c>
      <c r="AE14" s="24">
        <f t="shared" si="3"/>
        <v>4</v>
      </c>
      <c r="AF14" s="25">
        <v>5</v>
      </c>
    </row>
    <row r="15" spans="2:35" ht="13.15" x14ac:dyDescent="0.4">
      <c r="B15" s="23" t="s">
        <v>64</v>
      </c>
      <c r="C15" s="26">
        <f>IFERROR(VLOOKUP($B15,'Rutland Water Park Run 5k'!$B:$E,4,FALSE),0)</f>
        <v>0</v>
      </c>
      <c r="D15" s="26">
        <f>IFERROR(VLOOKUP($B15,'Bourne Rotary 3k'!$B:$E,4,FALSE),0)</f>
        <v>0</v>
      </c>
      <c r="E15" s="26">
        <f>IFERROR(VLOOKUP($B15,'Langtoft 3k'!$B:$E,4,FALSE),0)</f>
        <v>0</v>
      </c>
      <c r="F15" s="26">
        <f>IFERROR(VLOOKUP($B15,'Deepings 3k'!$B:$E,4,FALSE),0)</f>
        <v>0</v>
      </c>
      <c r="G15" s="26">
        <f>IFERROR(VLOOKUP($B15,'Ferry Meadows 3k'!$B:$E,4,FALSE),0)</f>
        <v>0</v>
      </c>
      <c r="H15" s="26">
        <f>IFERROR(VLOOKUP($B15,'March Darren''s Dash 1.5miles'!$B:$E,4,FALSE),0)</f>
        <v>0</v>
      </c>
      <c r="I15" s="26">
        <f>IFERROR(VLOOKUP($B15,'Stamford 3k'!$B:$E,4,FALSE),0)</f>
        <v>0</v>
      </c>
      <c r="J15" s="26">
        <f>IFERROR(VLOOKUP($B15,'Riverside Runners 2k'!$B:$E,4,FALSE),0)</f>
        <v>0</v>
      </c>
      <c r="K15" s="26">
        <f>IFERROR(VLOOKUP($B15,'Rutland Water Park Run 5k '!$B:$E,4,FALSE),0)</f>
        <v>0</v>
      </c>
      <c r="L15" s="26">
        <f>IFERROR(VLOOKUP($B15,'GER, Anna’s Hope Fun Run 5k'!$B:$E,4,FALSE),0)</f>
        <v>50</v>
      </c>
      <c r="M15" s="26">
        <f>IFERROR(VLOOKUP($B15,'Santa Fun Run'!$B:$E,4,FALSE),0)</f>
        <v>0</v>
      </c>
      <c r="N15" s="24">
        <f t="shared" si="0"/>
        <v>50</v>
      </c>
      <c r="O15" s="24">
        <f t="shared" si="1"/>
        <v>1</v>
      </c>
      <c r="P15" s="22" t="s">
        <v>63</v>
      </c>
      <c r="R15" s="13" t="s">
        <v>18</v>
      </c>
      <c r="S15" s="26">
        <f>IFERROR(VLOOKUP($R15,'Rutland Water Park Run 5k'!$G:$J,4,FALSE),0)</f>
        <v>49</v>
      </c>
      <c r="T15" s="26">
        <f>IFERROR(VLOOKUP($R15,'Bourne Rotary 3k'!$G:$J,4,FALSE),0)</f>
        <v>0</v>
      </c>
      <c r="U15" s="26">
        <f>IFERROR(VLOOKUP($R15,'Langtoft 3k'!$G:$J,4,FALSE),0)</f>
        <v>0</v>
      </c>
      <c r="V15" s="26">
        <f>IFERROR(VLOOKUP($R15,'Deepings 3k'!$G:$J,4,FALSE),0)</f>
        <v>46</v>
      </c>
      <c r="W15" s="26">
        <f>IFERROR(VLOOKUP($R15,'Ferry Meadows 3k'!$G:$J,4,FALSE),0)</f>
        <v>0</v>
      </c>
      <c r="X15" s="26">
        <f>IFERROR(VLOOKUP($R15,'March Darren''s Dash 1.5miles'!$G:$J,4,FALSE),0)</f>
        <v>0</v>
      </c>
      <c r="Y15" s="26">
        <f>IFERROR(VLOOKUP($R15,'Stamford 3k'!$G:$J,4,FALSE),0)</f>
        <v>0</v>
      </c>
      <c r="Z15" s="26">
        <f>IFERROR(VLOOKUP($R15,'Riverside Runners 2k'!$G:$J,4,FALSE),0)</f>
        <v>0</v>
      </c>
      <c r="AA15" s="26">
        <f>IFERROR(VLOOKUP($R15,'Rutland Water Park Run 5k '!$G:$J,4,FALSE),0)</f>
        <v>0</v>
      </c>
      <c r="AB15" s="26">
        <f>IFERROR(VLOOKUP($R15,'GER, Anna’s Hope Fun Run 5k'!$G:$J,4,FALSE),0)</f>
        <v>50</v>
      </c>
      <c r="AC15" s="26">
        <f>IFERROR(VLOOKUP($R15, 'Santa Fun Run'!G:J,4,FALSE),0)</f>
        <v>0</v>
      </c>
      <c r="AD15" s="24">
        <f t="shared" si="2"/>
        <v>145</v>
      </c>
      <c r="AE15" s="24">
        <f t="shared" si="3"/>
        <v>3</v>
      </c>
      <c r="AF15" s="25">
        <v>6</v>
      </c>
    </row>
    <row r="16" spans="2:35" ht="13.15" x14ac:dyDescent="0.4">
      <c r="B16" s="23" t="s">
        <v>65</v>
      </c>
      <c r="C16" s="26">
        <f>IFERROR(VLOOKUP($B16,'Rutland Water Park Run 5k'!$B:$E,4,FALSE),0)</f>
        <v>0</v>
      </c>
      <c r="D16" s="26">
        <f>IFERROR(VLOOKUP($B16,'Bourne Rotary 3k'!$B:$E,4,FALSE),0)</f>
        <v>0</v>
      </c>
      <c r="E16" s="26">
        <f>IFERROR(VLOOKUP($B16,'Langtoft 3k'!$B:$E,4,FALSE),0)</f>
        <v>0</v>
      </c>
      <c r="F16" s="26">
        <f>IFERROR(VLOOKUP($B16,'Deepings 3k'!$B:$E,4,FALSE),0)</f>
        <v>0</v>
      </c>
      <c r="G16" s="26">
        <f>IFERROR(VLOOKUP($B16,'Ferry Meadows 3k'!$B:$E,4,FALSE),0)</f>
        <v>0</v>
      </c>
      <c r="H16" s="26">
        <f>IFERROR(VLOOKUP($B16,'March Darren''s Dash 1.5miles'!$B:$E,4,FALSE),0)</f>
        <v>0</v>
      </c>
      <c r="I16" s="26">
        <f>IFERROR(VLOOKUP($B16,'Stamford 3k'!$B:$E,4,FALSE),0)</f>
        <v>0</v>
      </c>
      <c r="J16" s="26">
        <f>IFERROR(VLOOKUP($B16,'Riverside Runners 2k'!$B:$E,4,FALSE),0)</f>
        <v>0</v>
      </c>
      <c r="K16" s="26">
        <f>IFERROR(VLOOKUP($B16,'Rutland Water Park Run 5k '!$B:$E,4,FALSE),0)</f>
        <v>0</v>
      </c>
      <c r="L16" s="26">
        <f>IFERROR(VLOOKUP($B16,'GER, Anna’s Hope Fun Run 5k'!$B:$E,4,FALSE),0)</f>
        <v>49</v>
      </c>
      <c r="M16" s="26">
        <f>IFERROR(VLOOKUP($B16,'Santa Fun Run'!$B:$E,4,FALSE),0)</f>
        <v>0</v>
      </c>
      <c r="N16" s="24">
        <f t="shared" si="0"/>
        <v>49</v>
      </c>
      <c r="O16" s="24">
        <f t="shared" si="1"/>
        <v>1</v>
      </c>
      <c r="P16" s="22">
        <v>7</v>
      </c>
      <c r="R16" s="13" t="s">
        <v>56</v>
      </c>
      <c r="S16" s="26">
        <f>IFERROR(VLOOKUP($R16,'Rutland Water Park Run 5k'!$G:$J,4,FALSE),0)</f>
        <v>48</v>
      </c>
      <c r="T16" s="26">
        <f>IFERROR(VLOOKUP($R16,'Bourne Rotary 3k'!$G:$J,4,FALSE),0)</f>
        <v>0</v>
      </c>
      <c r="U16" s="26">
        <f>IFERROR(VLOOKUP($R16,'Langtoft 3k'!$G:$J,4,FALSE),0)</f>
        <v>48</v>
      </c>
      <c r="V16" s="26">
        <f>IFERROR(VLOOKUP($R16,'Deepings 3k'!$G:$J,4,FALSE),0)</f>
        <v>0</v>
      </c>
      <c r="W16" s="26">
        <f>IFERROR(VLOOKUP($R16,'Ferry Meadows 3k'!$G:$J,4,FALSE),0)</f>
        <v>0</v>
      </c>
      <c r="X16" s="26">
        <f>IFERROR(VLOOKUP($R16,'March Darren''s Dash 1.5miles'!$G:$J,4,FALSE),0)</f>
        <v>0</v>
      </c>
      <c r="Y16" s="26">
        <f>IFERROR(VLOOKUP($R16,'Stamford 3k'!$G:$J,4,FALSE),0)</f>
        <v>0</v>
      </c>
      <c r="Z16" s="26">
        <f>IFERROR(VLOOKUP($R16,'Riverside Runners 2k'!$G:$J,4,FALSE),0)</f>
        <v>0</v>
      </c>
      <c r="AA16" s="26">
        <f>IFERROR(VLOOKUP($R16,'Rutland Water Park Run 5k '!$G:$J,4,FALSE),0)</f>
        <v>0</v>
      </c>
      <c r="AB16" s="26">
        <f>IFERROR(VLOOKUP($R16,'GER, Anna’s Hope Fun Run 5k'!$G:$J,4,FALSE),0)</f>
        <v>0</v>
      </c>
      <c r="AC16" s="26">
        <f>IFERROR(VLOOKUP($R16, 'Santa Fun Run'!G:J,4,FALSE),0)</f>
        <v>0</v>
      </c>
      <c r="AD16" s="24">
        <f t="shared" si="2"/>
        <v>96</v>
      </c>
      <c r="AE16" s="24">
        <f t="shared" si="3"/>
        <v>2</v>
      </c>
      <c r="AF16" s="25">
        <v>7</v>
      </c>
    </row>
    <row r="17" spans="2:32" ht="13.15" x14ac:dyDescent="0.4">
      <c r="B17" s="23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4"/>
      <c r="O17" s="26"/>
      <c r="P17" s="22"/>
      <c r="R17" s="13" t="s">
        <v>54</v>
      </c>
      <c r="S17" s="26">
        <f>IFERROR(VLOOKUP($R17,'Rutland Water Park Run 5k'!$G:$J,4,FALSE),0)</f>
        <v>0</v>
      </c>
      <c r="T17" s="26">
        <f>IFERROR(VLOOKUP($R17,'Bourne Rotary 3k'!$G:$J,4,FALSE),0)</f>
        <v>0</v>
      </c>
      <c r="U17" s="26">
        <f>IFERROR(VLOOKUP($R17,'Langtoft 3k'!$G:$J,4,FALSE),0)</f>
        <v>50</v>
      </c>
      <c r="V17" s="26">
        <f>IFERROR(VLOOKUP($R17,'Deepings 3k'!$G:$J,4,FALSE),0)</f>
        <v>0</v>
      </c>
      <c r="W17" s="26">
        <f>IFERROR(VLOOKUP($R17,'Ferry Meadows 3k'!$G:$J,4,FALSE),0)</f>
        <v>0</v>
      </c>
      <c r="X17" s="26">
        <f>IFERROR(VLOOKUP($R17,'March Darren''s Dash 1.5miles'!$G:$J,4,FALSE),0)</f>
        <v>0</v>
      </c>
      <c r="Y17" s="26">
        <f>IFERROR(VLOOKUP($R17,'Stamford 3k'!$G:$J,4,FALSE),0)</f>
        <v>0</v>
      </c>
      <c r="Z17" s="26">
        <f>IFERROR(VLOOKUP($R17,'Riverside Runners 2k'!$G:$J,4,FALSE),0)</f>
        <v>0</v>
      </c>
      <c r="AA17" s="26">
        <f>IFERROR(VLOOKUP($R17,'Rutland Water Park Run 5k '!$G:$J,4,FALSE),0)</f>
        <v>0</v>
      </c>
      <c r="AB17" s="26">
        <f>IFERROR(VLOOKUP($R17,'GER, Anna’s Hope Fun Run 5k'!$G:$J,4,FALSE),0)</f>
        <v>0</v>
      </c>
      <c r="AC17" s="26">
        <f>IFERROR(VLOOKUP($R17, 'Santa Fun Run'!G:J,4,FALSE),0)</f>
        <v>0</v>
      </c>
      <c r="AD17" s="24">
        <f t="shared" si="2"/>
        <v>50</v>
      </c>
      <c r="AE17" s="24">
        <f t="shared" si="3"/>
        <v>1</v>
      </c>
      <c r="AF17" s="25">
        <v>8</v>
      </c>
    </row>
    <row r="18" spans="2:32" ht="13.15" x14ac:dyDescent="0.4">
      <c r="B18" s="13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8"/>
      <c r="O18" s="26"/>
      <c r="P18" s="22"/>
      <c r="R18" s="13" t="s">
        <v>34</v>
      </c>
      <c r="S18" s="26">
        <f>IFERROR(VLOOKUP($R18,'Rutland Water Park Run 5k'!$G:$J,4,FALSE),0)</f>
        <v>0</v>
      </c>
      <c r="T18" s="26">
        <f>IFERROR(VLOOKUP($R18,'Bourne Rotary 3k'!$G:$J,4,FALSE),0)</f>
        <v>49</v>
      </c>
      <c r="U18" s="26">
        <f>IFERROR(VLOOKUP($R18,'Langtoft 3k'!$G:$J,4,FALSE),0)</f>
        <v>0</v>
      </c>
      <c r="V18" s="26">
        <f>IFERROR(VLOOKUP($R18,'Deepings 3k'!$G:$J,4,FALSE),0)</f>
        <v>0</v>
      </c>
      <c r="W18" s="26">
        <f>IFERROR(VLOOKUP($R18,'Ferry Meadows 3k'!$G:$J,4,FALSE),0)</f>
        <v>0</v>
      </c>
      <c r="X18" s="26">
        <f>IFERROR(VLOOKUP($R18,'March Darren''s Dash 1.5miles'!$G:$J,4,FALSE),0)</f>
        <v>0</v>
      </c>
      <c r="Y18" s="26">
        <f>IFERROR(VLOOKUP($R18,'Stamford 3k'!$G:$J,4,FALSE),0)</f>
        <v>0</v>
      </c>
      <c r="Z18" s="26">
        <f>IFERROR(VLOOKUP($R18,'Riverside Runners 2k'!$G:$J,4,FALSE),0)</f>
        <v>0</v>
      </c>
      <c r="AA18" s="26">
        <f>IFERROR(VLOOKUP($R18,'Rutland Water Park Run 5k '!$G:$J,4,FALSE),0)</f>
        <v>0</v>
      </c>
      <c r="AB18" s="26">
        <f>IFERROR(VLOOKUP($R18,'GER, Anna’s Hope Fun Run 5k'!$G:$J,4,FALSE),0)</f>
        <v>0</v>
      </c>
      <c r="AC18" s="26">
        <f>IFERROR(VLOOKUP($R18, 'Santa Fun Run'!G:J,4,FALSE),0)</f>
        <v>0</v>
      </c>
      <c r="AD18" s="24">
        <f t="shared" si="2"/>
        <v>49</v>
      </c>
      <c r="AE18" s="24">
        <f t="shared" si="3"/>
        <v>1</v>
      </c>
      <c r="AF18" s="25">
        <v>9</v>
      </c>
    </row>
    <row r="19" spans="2:32" ht="13.15" x14ac:dyDescent="0.4">
      <c r="B19" s="23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4"/>
      <c r="O19" s="26"/>
      <c r="P19" s="22"/>
      <c r="R19" s="13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4"/>
      <c r="AE19" s="24"/>
      <c r="AF19" s="25"/>
    </row>
    <row r="20" spans="2:32" ht="13.15" x14ac:dyDescent="0.4">
      <c r="B20" s="23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4"/>
      <c r="O20" s="26"/>
      <c r="P20" s="22"/>
      <c r="R20" s="1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4"/>
      <c r="AE20" s="24"/>
      <c r="AF20" s="25"/>
    </row>
    <row r="21" spans="2:32" ht="13.15" x14ac:dyDescent="0.4">
      <c r="B21" s="23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4"/>
      <c r="O21" s="24"/>
      <c r="P21" s="22"/>
      <c r="R21" s="13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4"/>
      <c r="AE21" s="24"/>
      <c r="AF21" s="25"/>
    </row>
    <row r="22" spans="2:32" ht="13.15" x14ac:dyDescent="0.4">
      <c r="B22" s="23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4"/>
      <c r="O22" s="24"/>
      <c r="P22" s="22"/>
      <c r="R22" s="13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4"/>
      <c r="AE22" s="24"/>
      <c r="AF22" s="25"/>
    </row>
    <row r="23" spans="2:32" ht="13.15" x14ac:dyDescent="0.4">
      <c r="B23" s="13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4"/>
      <c r="O23" s="24"/>
      <c r="P23" s="22"/>
      <c r="R23" s="13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4"/>
      <c r="AE23" s="24"/>
      <c r="AF23" s="25"/>
    </row>
    <row r="24" spans="2:32" ht="13.15" x14ac:dyDescent="0.4">
      <c r="B24" s="23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4"/>
      <c r="O24" s="24"/>
      <c r="P24" s="22"/>
      <c r="R24" s="13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4"/>
      <c r="AE24" s="24"/>
      <c r="AF24" s="25"/>
    </row>
    <row r="25" spans="2:32" ht="13.15" x14ac:dyDescent="0.4">
      <c r="B25" s="23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4"/>
      <c r="O25" s="24"/>
      <c r="P25" s="22"/>
      <c r="R25" s="13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4"/>
      <c r="AE25" s="24"/>
      <c r="AF25" s="25"/>
    </row>
    <row r="26" spans="2:32" ht="13.15" x14ac:dyDescent="0.4">
      <c r="B26" s="23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4"/>
      <c r="O26" s="24"/>
      <c r="P26" s="22"/>
      <c r="R26" s="13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4"/>
      <c r="AE26" s="24"/>
      <c r="AF26" s="25"/>
    </row>
    <row r="27" spans="2:32" ht="13.15" x14ac:dyDescent="0.4">
      <c r="B27" s="23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4"/>
      <c r="O27" s="24"/>
      <c r="P27" s="22"/>
      <c r="R27" s="13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4"/>
      <c r="AE27" s="24"/>
      <c r="AF27" s="30"/>
    </row>
    <row r="28" spans="2:32" ht="13.15" x14ac:dyDescent="0.35">
      <c r="B28" s="23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4"/>
      <c r="O28" s="24"/>
      <c r="P28" s="22"/>
      <c r="R28" s="23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4"/>
      <c r="AE28" s="24"/>
      <c r="AF28" s="25"/>
    </row>
    <row r="29" spans="2:32" ht="13.15" x14ac:dyDescent="0.4">
      <c r="B29" s="23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4"/>
      <c r="O29" s="24"/>
      <c r="P29" s="22"/>
      <c r="R29" s="13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4"/>
      <c r="AE29" s="24"/>
      <c r="AF29" s="30"/>
    </row>
    <row r="30" spans="2:32" ht="13.15" x14ac:dyDescent="0.4">
      <c r="B30" s="23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4"/>
      <c r="O30" s="24"/>
      <c r="P30" s="22"/>
      <c r="R30" s="13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4"/>
      <c r="AE30" s="24"/>
      <c r="AF30" s="30"/>
    </row>
    <row r="31" spans="2:32" ht="13.15" x14ac:dyDescent="0.4">
      <c r="B31" s="23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4"/>
      <c r="O31" s="24"/>
      <c r="P31" s="22"/>
      <c r="R31" s="13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8"/>
      <c r="AE31" s="24"/>
      <c r="AF31" s="30"/>
    </row>
    <row r="32" spans="2:32" ht="13.15" x14ac:dyDescent="0.4">
      <c r="B32" s="23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4"/>
      <c r="O32" s="24"/>
      <c r="P32" s="22"/>
      <c r="R32" s="13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4"/>
      <c r="AE32" s="24"/>
      <c r="AF32" s="30"/>
    </row>
    <row r="33" spans="2:32" ht="13.15" x14ac:dyDescent="0.4">
      <c r="B33" s="23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4"/>
      <c r="O33" s="24"/>
      <c r="P33" s="22"/>
      <c r="R33" s="13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4"/>
      <c r="AE33" s="24"/>
      <c r="AF33" s="25"/>
    </row>
    <row r="34" spans="2:32" ht="13.15" x14ac:dyDescent="0.35">
      <c r="B34" s="23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4"/>
      <c r="O34" s="24"/>
      <c r="P34" s="22"/>
      <c r="R34" s="23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4"/>
      <c r="AE34" s="24"/>
      <c r="AF34" s="25"/>
    </row>
    <row r="35" spans="2:32" ht="13.15" x14ac:dyDescent="0.35">
      <c r="B35" s="23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4"/>
      <c r="O35" s="24"/>
      <c r="P35" s="22"/>
      <c r="R35" s="23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4"/>
      <c r="AE35" s="24"/>
      <c r="AF35" s="25"/>
    </row>
    <row r="36" spans="2:32" ht="13.15" x14ac:dyDescent="0.4">
      <c r="B36" s="23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4"/>
      <c r="O36" s="24"/>
      <c r="P36" s="22"/>
      <c r="R36" s="13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4"/>
      <c r="AE36" s="24"/>
      <c r="AF36" s="30"/>
    </row>
    <row r="37" spans="2:32" ht="13.15" x14ac:dyDescent="0.4">
      <c r="B37" s="23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4"/>
      <c r="O37" s="24"/>
      <c r="P37" s="22"/>
      <c r="R37" s="13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4"/>
      <c r="AE37" s="24"/>
      <c r="AF37" s="30"/>
    </row>
    <row r="38" spans="2:32" ht="13.15" x14ac:dyDescent="0.35">
      <c r="B38" s="23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4"/>
      <c r="O38" s="24"/>
      <c r="P38" s="22"/>
      <c r="R38" s="23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4"/>
      <c r="AE38" s="24"/>
      <c r="AF38" s="25"/>
    </row>
    <row r="39" spans="2:32" ht="13.15" x14ac:dyDescent="0.4">
      <c r="B39" s="23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4"/>
      <c r="O39" s="24"/>
      <c r="P39" s="22"/>
      <c r="R39" s="13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4"/>
      <c r="AE39" s="24"/>
      <c r="AF39" s="25"/>
    </row>
    <row r="40" spans="2:32" ht="13.15" x14ac:dyDescent="0.4">
      <c r="B40" s="23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4"/>
      <c r="O40" s="24"/>
      <c r="P40" s="22"/>
      <c r="R40" s="13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8"/>
      <c r="AE40" s="24"/>
      <c r="AF40" s="30"/>
    </row>
    <row r="41" spans="2:32" ht="13.15" x14ac:dyDescent="0.4">
      <c r="B41" s="23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4"/>
      <c r="O41" s="24"/>
      <c r="P41" s="22"/>
      <c r="R41" s="13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4"/>
      <c r="AE41" s="24"/>
      <c r="AF41" s="30"/>
    </row>
    <row r="42" spans="2:32" ht="13.15" x14ac:dyDescent="0.35">
      <c r="B42" s="23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4"/>
      <c r="O42" s="24"/>
      <c r="P42" s="22"/>
      <c r="R42" s="23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4"/>
      <c r="AE42" s="24"/>
      <c r="AF42" s="25"/>
    </row>
    <row r="43" spans="2:32" ht="13.15" x14ac:dyDescent="0.4">
      <c r="B43" s="13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4"/>
      <c r="O43" s="24"/>
      <c r="P43" s="22"/>
      <c r="R43" s="23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4"/>
      <c r="AE43" s="24"/>
      <c r="AF43" s="25"/>
    </row>
    <row r="44" spans="2:32" ht="13.15" x14ac:dyDescent="0.35">
      <c r="B44" s="23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4"/>
      <c r="O44" s="24"/>
      <c r="P44" s="22"/>
      <c r="R44" s="23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4"/>
      <c r="AE44" s="24"/>
      <c r="AF44" s="25"/>
    </row>
    <row r="45" spans="2:32" ht="13.15" x14ac:dyDescent="0.35">
      <c r="B45" s="23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4"/>
      <c r="O45" s="24"/>
      <c r="P45" s="22"/>
      <c r="R45" s="23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4"/>
      <c r="AE45" s="24"/>
      <c r="AF45" s="25"/>
    </row>
    <row r="46" spans="2:32" ht="13.15" x14ac:dyDescent="0.4">
      <c r="B46" s="23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4"/>
      <c r="O46" s="24"/>
      <c r="P46" s="22"/>
      <c r="R46" s="13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4"/>
      <c r="AE46" s="24"/>
      <c r="AF46" s="30"/>
    </row>
    <row r="47" spans="2:32" ht="13.15" x14ac:dyDescent="0.4">
      <c r="B47" s="13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4"/>
      <c r="O47" s="24"/>
      <c r="P47" s="22"/>
      <c r="R47" s="13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8"/>
      <c r="AE47" s="24"/>
      <c r="AF47" s="25"/>
    </row>
    <row r="48" spans="2:32" ht="13.15" x14ac:dyDescent="0.35">
      <c r="B48" s="23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4"/>
      <c r="O48" s="24"/>
      <c r="P48" s="22"/>
      <c r="R48" s="23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4"/>
      <c r="AE48" s="24"/>
      <c r="AF48" s="25"/>
    </row>
    <row r="49" spans="2:32" ht="13.15" x14ac:dyDescent="0.4">
      <c r="B49" s="23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4"/>
      <c r="O49" s="24"/>
      <c r="P49" s="22"/>
      <c r="R49" s="13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4"/>
      <c r="AE49" s="24"/>
      <c r="AF49" s="25"/>
    </row>
    <row r="50" spans="2:32" ht="13.15" x14ac:dyDescent="0.35">
      <c r="B50" s="23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4"/>
      <c r="O50" s="24"/>
      <c r="P50" s="22"/>
      <c r="R50" s="23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4"/>
      <c r="AE50" s="24"/>
      <c r="AF50" s="25"/>
    </row>
    <row r="51" spans="2:32" ht="13.15" x14ac:dyDescent="0.4">
      <c r="B51" s="23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4"/>
      <c r="O51" s="24"/>
      <c r="P51" s="22"/>
      <c r="R51" s="13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4"/>
      <c r="AE51" s="24"/>
      <c r="AF51" s="25"/>
    </row>
    <row r="52" spans="2:32" ht="13.15" x14ac:dyDescent="0.4">
      <c r="B52" s="23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4"/>
      <c r="O52" s="24"/>
      <c r="P52" s="22"/>
      <c r="R52" s="13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8"/>
      <c r="AE52" s="24"/>
      <c r="AF52" s="30"/>
    </row>
    <row r="53" spans="2:32" ht="13.15" x14ac:dyDescent="0.35">
      <c r="B53" s="23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4"/>
      <c r="O53" s="24"/>
      <c r="P53" s="22"/>
      <c r="R53" s="23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4"/>
      <c r="AE53" s="24"/>
      <c r="AF53" s="25"/>
    </row>
    <row r="54" spans="2:32" ht="13.15" x14ac:dyDescent="0.4">
      <c r="B54" s="23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4"/>
      <c r="O54" s="24"/>
      <c r="P54" s="22"/>
      <c r="R54" s="13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4"/>
      <c r="AE54" s="24"/>
      <c r="AF54" s="25"/>
    </row>
    <row r="55" spans="2:32" ht="13.15" x14ac:dyDescent="0.4">
      <c r="B55" s="13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4"/>
      <c r="O55" s="24"/>
      <c r="P55" s="22"/>
      <c r="R55" s="23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4"/>
      <c r="AE55" s="24"/>
      <c r="AF55" s="25"/>
    </row>
    <row r="56" spans="2:32" ht="13.15" x14ac:dyDescent="0.35">
      <c r="B56" s="23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4"/>
      <c r="O56" s="24"/>
      <c r="P56" s="22"/>
      <c r="R56" s="23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4"/>
      <c r="AE56" s="24"/>
      <c r="AF56" s="25"/>
    </row>
    <row r="57" spans="2:32" ht="13.15" x14ac:dyDescent="0.4">
      <c r="B57" s="13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4"/>
      <c r="O57" s="24"/>
      <c r="P57" s="22"/>
      <c r="R57" s="23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4"/>
      <c r="AE57" s="24"/>
      <c r="AF57" s="25"/>
    </row>
    <row r="58" spans="2:32" ht="13.15" x14ac:dyDescent="0.4">
      <c r="B58" s="13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4"/>
      <c r="O58" s="24"/>
      <c r="P58" s="22"/>
      <c r="R58" s="23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4"/>
      <c r="AE58" s="24"/>
      <c r="AF58" s="25"/>
    </row>
    <row r="59" spans="2:32" ht="13.15" x14ac:dyDescent="0.4">
      <c r="B59" s="23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4"/>
      <c r="O59" s="24"/>
      <c r="P59" s="22"/>
      <c r="R59" s="13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4"/>
      <c r="AE59" s="24"/>
      <c r="AF59" s="25"/>
    </row>
    <row r="60" spans="2:32" ht="13.15" x14ac:dyDescent="0.4">
      <c r="B60" s="1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4"/>
      <c r="O60" s="24"/>
      <c r="P60" s="22"/>
      <c r="R60" s="13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4"/>
      <c r="AE60" s="24"/>
      <c r="AF60" s="30"/>
    </row>
    <row r="61" spans="2:32" ht="13.5" thickBot="1" x14ac:dyDescent="0.45">
      <c r="B61" s="14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35"/>
      <c r="O61" s="35"/>
      <c r="P61" s="36"/>
      <c r="R61" s="23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4"/>
      <c r="AE61" s="24"/>
      <c r="AF61" s="30"/>
    </row>
    <row r="62" spans="2:32" ht="13.15" x14ac:dyDescent="0.35">
      <c r="R62" s="37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4"/>
      <c r="AE62" s="24"/>
      <c r="AF62" s="25"/>
    </row>
    <row r="63" spans="2:32" ht="13.15" x14ac:dyDescent="0.35">
      <c r="Q63" s="6"/>
      <c r="R63" s="23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4"/>
      <c r="AE63" s="24"/>
      <c r="AF63" s="25"/>
    </row>
    <row r="64" spans="2:32" ht="13.15" x14ac:dyDescent="0.4">
      <c r="Q64" s="6"/>
      <c r="R64" s="13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4"/>
      <c r="AE64" s="24"/>
      <c r="AF64" s="25"/>
    </row>
    <row r="65" spans="17:32" ht="13.15" x14ac:dyDescent="0.35">
      <c r="Q65" s="6"/>
      <c r="R65" s="23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4"/>
      <c r="AE65" s="24"/>
      <c r="AF65" s="25"/>
    </row>
    <row r="66" spans="17:32" ht="13.15" x14ac:dyDescent="0.4">
      <c r="Q66" s="6"/>
      <c r="R66" s="13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4"/>
      <c r="AE66" s="24"/>
      <c r="AF66" s="25"/>
    </row>
    <row r="67" spans="17:32" ht="13.15" x14ac:dyDescent="0.35">
      <c r="Q67" s="6"/>
      <c r="R67" s="23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4"/>
      <c r="AE67" s="24"/>
      <c r="AF67" s="25"/>
    </row>
    <row r="68" spans="17:32" ht="13.15" x14ac:dyDescent="0.4">
      <c r="Q68" s="6"/>
      <c r="R68" s="1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4"/>
      <c r="AE68" s="24"/>
      <c r="AF68" s="25"/>
    </row>
    <row r="69" spans="17:32" ht="13.15" x14ac:dyDescent="0.35">
      <c r="Q69" s="6"/>
      <c r="R69" s="23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4"/>
      <c r="AE69" s="24"/>
      <c r="AF69" s="25"/>
    </row>
    <row r="70" spans="17:32" ht="13.15" x14ac:dyDescent="0.35">
      <c r="Q70" s="6"/>
      <c r="R70" s="23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4"/>
      <c r="AE70" s="24"/>
      <c r="AF70" s="25"/>
    </row>
    <row r="71" spans="17:32" ht="13.15" x14ac:dyDescent="0.35">
      <c r="Q71" s="6"/>
      <c r="R71" s="37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4"/>
      <c r="AE71" s="24"/>
      <c r="AF71" s="25"/>
    </row>
    <row r="72" spans="17:32" ht="13.15" x14ac:dyDescent="0.35">
      <c r="Q72" s="6"/>
      <c r="R72" s="23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4"/>
      <c r="AE72" s="24"/>
      <c r="AF72" s="25"/>
    </row>
    <row r="73" spans="17:32" ht="13.15" x14ac:dyDescent="0.35">
      <c r="Q73" s="6"/>
      <c r="R73" s="23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4"/>
      <c r="AE73" s="24"/>
      <c r="AF73" s="25"/>
    </row>
    <row r="74" spans="17:32" ht="13.15" x14ac:dyDescent="0.35">
      <c r="Q74" s="6"/>
      <c r="R74" s="37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4"/>
      <c r="AE74" s="24"/>
      <c r="AF74" s="25"/>
    </row>
    <row r="75" spans="17:32" ht="13.5" thickBot="1" x14ac:dyDescent="0.4">
      <c r="Q75" s="6"/>
      <c r="R75" s="34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35"/>
      <c r="AE75" s="35"/>
      <c r="AF75" s="36"/>
    </row>
    <row r="76" spans="17:32" x14ac:dyDescent="0.35">
      <c r="Q76" s="6"/>
    </row>
    <row r="77" spans="17:32" x14ac:dyDescent="0.35">
      <c r="Q77" s="6"/>
    </row>
    <row r="78" spans="17:32" x14ac:dyDescent="0.35">
      <c r="Q78" s="6"/>
    </row>
    <row r="79" spans="17:32" x14ac:dyDescent="0.35">
      <c r="Q79" s="6"/>
    </row>
    <row r="80" spans="17:32" x14ac:dyDescent="0.35">
      <c r="Q80" s="6"/>
    </row>
    <row r="81" spans="17:18" x14ac:dyDescent="0.35">
      <c r="Q81" s="6"/>
    </row>
    <row r="82" spans="17:18" x14ac:dyDescent="0.35">
      <c r="Q82" s="6"/>
    </row>
    <row r="83" spans="17:18" x14ac:dyDescent="0.35">
      <c r="Q83" s="6"/>
    </row>
    <row r="84" spans="17:18" x14ac:dyDescent="0.35">
      <c r="Q84" s="6"/>
    </row>
    <row r="85" spans="17:18" x14ac:dyDescent="0.35">
      <c r="Q85" s="6"/>
    </row>
    <row r="86" spans="17:18" x14ac:dyDescent="0.35">
      <c r="Q86" s="6"/>
    </row>
    <row r="87" spans="17:18" x14ac:dyDescent="0.35">
      <c r="Q87" s="6"/>
    </row>
    <row r="88" spans="17:18" x14ac:dyDescent="0.35">
      <c r="Q88" s="6"/>
    </row>
    <row r="89" spans="17:18" x14ac:dyDescent="0.35">
      <c r="Q89" s="6"/>
    </row>
    <row r="90" spans="17:18" x14ac:dyDescent="0.35">
      <c r="Q90" s="6"/>
    </row>
    <row r="91" spans="17:18" x14ac:dyDescent="0.35">
      <c r="Q91" s="6"/>
      <c r="R91" s="6"/>
    </row>
    <row r="92" spans="17:18" x14ac:dyDescent="0.35">
      <c r="Q92" s="6"/>
      <c r="R92" s="6"/>
    </row>
    <row r="93" spans="17:18" x14ac:dyDescent="0.35">
      <c r="Q93" s="6"/>
      <c r="R93" s="6"/>
    </row>
    <row r="94" spans="17:18" x14ac:dyDescent="0.35">
      <c r="Q94" s="6"/>
      <c r="R94" s="6"/>
    </row>
    <row r="95" spans="17:18" x14ac:dyDescent="0.35">
      <c r="Q95" s="6"/>
      <c r="R95" s="6"/>
    </row>
    <row r="96" spans="17:18" x14ac:dyDescent="0.35">
      <c r="Q96" s="6"/>
      <c r="R96" s="6"/>
    </row>
    <row r="97" spans="17:17" x14ac:dyDescent="0.35">
      <c r="Q97" s="6"/>
    </row>
    <row r="98" spans="17:17" x14ac:dyDescent="0.35">
      <c r="Q98" s="6"/>
    </row>
    <row r="99" spans="17:17" x14ac:dyDescent="0.35">
      <c r="Q99" s="6"/>
    </row>
    <row r="100" spans="17:17" x14ac:dyDescent="0.35">
      <c r="Q100" s="6"/>
    </row>
    <row r="101" spans="17:17" x14ac:dyDescent="0.35">
      <c r="Q101" s="6"/>
    </row>
    <row r="102" spans="17:17" x14ac:dyDescent="0.35">
      <c r="Q102" s="6"/>
    </row>
    <row r="103" spans="17:17" x14ac:dyDescent="0.35">
      <c r="Q103" s="6"/>
    </row>
    <row r="104" spans="17:17" x14ac:dyDescent="0.35">
      <c r="Q104" s="6"/>
    </row>
    <row r="105" spans="17:17" x14ac:dyDescent="0.35">
      <c r="Q105" s="6"/>
    </row>
    <row r="106" spans="17:17" x14ac:dyDescent="0.35">
      <c r="Q106" s="6"/>
    </row>
    <row r="107" spans="17:17" x14ac:dyDescent="0.35">
      <c r="Q107" s="6"/>
    </row>
    <row r="108" spans="17:17" x14ac:dyDescent="0.35">
      <c r="Q108" s="6"/>
    </row>
    <row r="109" spans="17:17" x14ac:dyDescent="0.35">
      <c r="Q109" s="6"/>
    </row>
    <row r="110" spans="17:17" x14ac:dyDescent="0.35">
      <c r="Q110" s="6"/>
    </row>
  </sheetData>
  <sortState ref="R10:AE18">
    <sortCondition descending="1" ref="AD10:AD18"/>
  </sortState>
  <mergeCells count="3">
    <mergeCell ref="R8:AF8"/>
    <mergeCell ref="B8:N8"/>
    <mergeCell ref="D2:F2"/>
  </mergeCells>
  <phoneticPr fontId="6" type="noConversion"/>
  <pageMargins left="0.75" right="0.75" top="1" bottom="1" header="0.5" footer="0.5"/>
  <pageSetup paperSize="9" scale="26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0"/>
  <sheetViews>
    <sheetView workbookViewId="0">
      <selection activeCell="G45" sqref="G45"/>
    </sheetView>
  </sheetViews>
  <sheetFormatPr defaultRowHeight="12.75" x14ac:dyDescent="0.35"/>
  <cols>
    <col min="2" max="2" width="20.86328125" bestFit="1" customWidth="1"/>
    <col min="3" max="4" width="9.1328125" style="5" customWidth="1"/>
    <col min="7" max="7" width="21.86328125" bestFit="1" customWidth="1"/>
  </cols>
  <sheetData>
    <row r="1" spans="2:10" ht="13.15" thickBot="1" x14ac:dyDescent="0.4"/>
    <row r="2" spans="2:10" ht="15.75" customHeight="1" x14ac:dyDescent="0.4">
      <c r="B2" s="1"/>
      <c r="C2" s="1"/>
      <c r="D2" s="59" t="s">
        <v>11</v>
      </c>
      <c r="E2" s="60"/>
      <c r="F2" s="60"/>
      <c r="G2" s="60"/>
      <c r="H2" s="61"/>
    </row>
    <row r="3" spans="2:10" ht="13.5" customHeight="1" thickBot="1" x14ac:dyDescent="0.45">
      <c r="B3" s="4"/>
      <c r="C3" s="4"/>
      <c r="D3" s="62">
        <v>42805</v>
      </c>
      <c r="E3" s="63"/>
      <c r="F3" s="63"/>
      <c r="G3" s="63"/>
      <c r="H3" s="64"/>
    </row>
    <row r="4" spans="2:10" ht="13.15" thickBot="1" x14ac:dyDescent="0.4"/>
    <row r="5" spans="2:10" ht="13.5" thickBot="1" x14ac:dyDescent="0.45">
      <c r="B5" s="56" t="s">
        <v>52</v>
      </c>
      <c r="C5" s="57"/>
      <c r="D5" s="57"/>
      <c r="E5" s="58"/>
      <c r="G5" s="56" t="s">
        <v>51</v>
      </c>
      <c r="H5" s="57"/>
      <c r="I5" s="57"/>
      <c r="J5" s="58"/>
    </row>
    <row r="6" spans="2:10" ht="13.5" thickBot="1" x14ac:dyDescent="0.45">
      <c r="B6" s="11" t="s">
        <v>3</v>
      </c>
      <c r="C6" s="3" t="s">
        <v>1</v>
      </c>
      <c r="D6" s="38" t="s">
        <v>4</v>
      </c>
      <c r="E6" s="2" t="s">
        <v>2</v>
      </c>
      <c r="G6" s="11" t="s">
        <v>3</v>
      </c>
      <c r="H6" s="3" t="s">
        <v>1</v>
      </c>
      <c r="I6" s="3" t="s">
        <v>4</v>
      </c>
      <c r="J6" s="2" t="s">
        <v>2</v>
      </c>
    </row>
    <row r="7" spans="2:10" ht="13.5" thickBot="1" x14ac:dyDescent="0.45">
      <c r="B7" s="14" t="s">
        <v>14</v>
      </c>
      <c r="C7" s="33" t="s">
        <v>15</v>
      </c>
      <c r="D7" s="41">
        <v>52.23</v>
      </c>
      <c r="E7" s="10">
        <v>50</v>
      </c>
      <c r="G7" s="13" t="s">
        <v>16</v>
      </c>
      <c r="H7" s="31" t="s">
        <v>17</v>
      </c>
      <c r="I7" s="12">
        <v>63.68</v>
      </c>
      <c r="J7" s="9">
        <v>50</v>
      </c>
    </row>
    <row r="8" spans="2:10" ht="13.15" x14ac:dyDescent="0.4">
      <c r="G8" s="13" t="s">
        <v>18</v>
      </c>
      <c r="H8" s="31" t="s">
        <v>19</v>
      </c>
      <c r="I8" s="12">
        <v>44.08</v>
      </c>
      <c r="J8" s="9">
        <v>49</v>
      </c>
    </row>
    <row r="9" spans="2:10" ht="13.15" x14ac:dyDescent="0.4">
      <c r="G9" s="16" t="s">
        <v>56</v>
      </c>
      <c r="H9" s="32" t="s">
        <v>22</v>
      </c>
      <c r="I9" s="12">
        <v>37.25</v>
      </c>
      <c r="J9" s="17">
        <v>48</v>
      </c>
    </row>
    <row r="10" spans="2:10" ht="13.5" thickBot="1" x14ac:dyDescent="0.45">
      <c r="G10" s="14" t="s">
        <v>20</v>
      </c>
      <c r="H10" s="33" t="s">
        <v>21</v>
      </c>
      <c r="I10" s="15">
        <v>34.619999999999997</v>
      </c>
      <c r="J10" s="10">
        <v>47</v>
      </c>
    </row>
  </sheetData>
  <sortState ref="G7:I10">
    <sortCondition descending="1" ref="I7:I10"/>
  </sortState>
  <mergeCells count="4">
    <mergeCell ref="B5:E5"/>
    <mergeCell ref="G5:J5"/>
    <mergeCell ref="D2:H2"/>
    <mergeCell ref="D3:H3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B1:J11"/>
  <sheetViews>
    <sheetView workbookViewId="0">
      <selection activeCell="G41" sqref="G41"/>
    </sheetView>
  </sheetViews>
  <sheetFormatPr defaultRowHeight="12.75" x14ac:dyDescent="0.35"/>
  <cols>
    <col min="2" max="2" width="20.86328125" customWidth="1"/>
    <col min="3" max="4" width="9.1328125" style="5" customWidth="1"/>
    <col min="7" max="7" width="21.86328125" customWidth="1"/>
    <col min="8" max="8" width="13.59765625" bestFit="1" customWidth="1"/>
  </cols>
  <sheetData>
    <row r="1" spans="2:10" ht="13.15" thickBot="1" x14ac:dyDescent="0.4"/>
    <row r="2" spans="2:10" ht="15.75" customHeight="1" x14ac:dyDescent="0.4">
      <c r="B2" s="1"/>
      <c r="C2" s="1"/>
      <c r="D2" s="59" t="s">
        <v>31</v>
      </c>
      <c r="E2" s="60"/>
      <c r="F2" s="60"/>
      <c r="G2" s="60"/>
      <c r="H2" s="61"/>
    </row>
    <row r="3" spans="2:10" ht="13.5" customHeight="1" thickBot="1" x14ac:dyDescent="0.45">
      <c r="B3" s="4"/>
      <c r="C3" s="4"/>
      <c r="D3" s="62">
        <v>42834</v>
      </c>
      <c r="E3" s="63"/>
      <c r="F3" s="63"/>
      <c r="G3" s="63"/>
      <c r="H3" s="64"/>
    </row>
    <row r="4" spans="2:10" ht="13.15" thickBot="1" x14ac:dyDescent="0.4"/>
    <row r="5" spans="2:10" ht="13.5" thickBot="1" x14ac:dyDescent="0.45">
      <c r="B5" s="56" t="s">
        <v>52</v>
      </c>
      <c r="C5" s="57"/>
      <c r="D5" s="57"/>
      <c r="E5" s="58"/>
      <c r="G5" s="56" t="s">
        <v>51</v>
      </c>
      <c r="H5" s="57"/>
      <c r="I5" s="57"/>
      <c r="J5" s="58"/>
    </row>
    <row r="6" spans="2:10" ht="13.5" thickBot="1" x14ac:dyDescent="0.45">
      <c r="B6" s="11" t="s">
        <v>3</v>
      </c>
      <c r="C6" s="3" t="s">
        <v>1</v>
      </c>
      <c r="D6" s="3" t="s">
        <v>4</v>
      </c>
      <c r="E6" s="39" t="s">
        <v>2</v>
      </c>
      <c r="G6" s="11" t="s">
        <v>3</v>
      </c>
      <c r="H6" s="3" t="s">
        <v>1</v>
      </c>
      <c r="I6" s="3" t="s">
        <v>4</v>
      </c>
      <c r="J6" s="39" t="s">
        <v>2</v>
      </c>
    </row>
    <row r="7" spans="2:10" ht="13.15" x14ac:dyDescent="0.4">
      <c r="B7" s="13" t="s">
        <v>23</v>
      </c>
      <c r="C7" s="31" t="s">
        <v>24</v>
      </c>
      <c r="D7" s="12">
        <v>67.28</v>
      </c>
      <c r="E7" s="9">
        <v>50</v>
      </c>
      <c r="G7" s="13" t="s">
        <v>32</v>
      </c>
      <c r="H7" s="31" t="s">
        <v>33</v>
      </c>
      <c r="I7" s="12">
        <v>66.260000000000005</v>
      </c>
      <c r="J7" s="9">
        <v>50</v>
      </c>
    </row>
    <row r="8" spans="2:10" ht="13.5" thickBot="1" x14ac:dyDescent="0.45">
      <c r="B8" s="14" t="s">
        <v>25</v>
      </c>
      <c r="C8" s="33" t="s">
        <v>26</v>
      </c>
      <c r="D8" s="15">
        <v>67.040000000000006</v>
      </c>
      <c r="E8" s="10">
        <v>49</v>
      </c>
      <c r="G8" s="13" t="s">
        <v>34</v>
      </c>
      <c r="H8" s="31" t="s">
        <v>35</v>
      </c>
      <c r="I8" s="12">
        <v>65.87</v>
      </c>
      <c r="J8" s="9">
        <v>49</v>
      </c>
    </row>
    <row r="9" spans="2:10" ht="13.15" x14ac:dyDescent="0.4">
      <c r="G9" s="13" t="s">
        <v>16</v>
      </c>
      <c r="H9" s="31" t="s">
        <v>28</v>
      </c>
      <c r="I9" s="12">
        <v>62.7</v>
      </c>
      <c r="J9" s="9">
        <v>48</v>
      </c>
    </row>
    <row r="10" spans="2:10" ht="13.15" x14ac:dyDescent="0.4">
      <c r="G10" s="16" t="s">
        <v>55</v>
      </c>
      <c r="H10" s="32" t="s">
        <v>58</v>
      </c>
      <c r="I10" s="12">
        <v>58.17</v>
      </c>
      <c r="J10" s="17">
        <v>47</v>
      </c>
    </row>
    <row r="11" spans="2:10" ht="13.5" thickBot="1" x14ac:dyDescent="0.45">
      <c r="G11" s="14" t="s">
        <v>20</v>
      </c>
      <c r="H11" s="33" t="s">
        <v>29</v>
      </c>
      <c r="I11" s="15">
        <v>33.43</v>
      </c>
      <c r="J11" s="10">
        <v>46</v>
      </c>
    </row>
  </sheetData>
  <sortState ref="G7:I11">
    <sortCondition descending="1" ref="I7:I11"/>
  </sortState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0"/>
  <sheetViews>
    <sheetView workbookViewId="0">
      <selection activeCell="G41" sqref="G41"/>
    </sheetView>
  </sheetViews>
  <sheetFormatPr defaultRowHeight="12.75" x14ac:dyDescent="0.35"/>
  <cols>
    <col min="2" max="2" width="20.86328125" customWidth="1"/>
    <col min="3" max="3" width="9.1328125" style="5" customWidth="1"/>
    <col min="4" max="4" width="9.1328125" style="5"/>
    <col min="7" max="7" width="21.86328125" customWidth="1"/>
  </cols>
  <sheetData>
    <row r="1" spans="2:10" ht="13.15" thickBot="1" x14ac:dyDescent="0.4"/>
    <row r="2" spans="2:10" ht="15.75" customHeight="1" x14ac:dyDescent="0.4">
      <c r="B2" s="1"/>
      <c r="C2" s="1"/>
      <c r="D2" s="59" t="s">
        <v>37</v>
      </c>
      <c r="E2" s="60"/>
      <c r="F2" s="60"/>
      <c r="G2" s="60"/>
      <c r="H2" s="61"/>
    </row>
    <row r="3" spans="2:10" ht="13.5" customHeight="1" thickBot="1" x14ac:dyDescent="0.45">
      <c r="B3" s="4"/>
      <c r="C3" s="4"/>
      <c r="D3" s="62">
        <v>42855</v>
      </c>
      <c r="E3" s="63"/>
      <c r="F3" s="63"/>
      <c r="G3" s="63"/>
      <c r="H3" s="64"/>
    </row>
    <row r="4" spans="2:10" ht="13.15" thickBot="1" x14ac:dyDescent="0.4"/>
    <row r="5" spans="2:10" ht="13.5" thickBot="1" x14ac:dyDescent="0.45">
      <c r="B5" s="56" t="s">
        <v>52</v>
      </c>
      <c r="C5" s="57"/>
      <c r="D5" s="57"/>
      <c r="E5" s="58"/>
      <c r="G5" s="56" t="s">
        <v>51</v>
      </c>
      <c r="H5" s="57"/>
      <c r="I5" s="57"/>
      <c r="J5" s="58"/>
    </row>
    <row r="6" spans="2:10" ht="13.5" thickBot="1" x14ac:dyDescent="0.45">
      <c r="B6" s="11" t="s">
        <v>3</v>
      </c>
      <c r="C6" s="3" t="s">
        <v>1</v>
      </c>
      <c r="D6" s="3" t="s">
        <v>4</v>
      </c>
      <c r="E6" s="40" t="s">
        <v>2</v>
      </c>
      <c r="G6" s="11" t="s">
        <v>3</v>
      </c>
      <c r="H6" s="3" t="s">
        <v>1</v>
      </c>
      <c r="I6" s="3" t="s">
        <v>4</v>
      </c>
      <c r="J6" s="40" t="s">
        <v>2</v>
      </c>
    </row>
    <row r="7" spans="2:10" ht="13.5" thickBot="1" x14ac:dyDescent="0.45">
      <c r="B7" s="14" t="s">
        <v>53</v>
      </c>
      <c r="C7" s="33">
        <v>0.73819444444444438</v>
      </c>
      <c r="D7" s="15">
        <v>50.08</v>
      </c>
      <c r="E7" s="10">
        <v>50</v>
      </c>
      <c r="G7" s="13" t="s">
        <v>54</v>
      </c>
      <c r="H7" s="31">
        <v>0.52430555555555558</v>
      </c>
      <c r="I7" s="12">
        <v>69.099999999999994</v>
      </c>
      <c r="J7" s="9">
        <v>50</v>
      </c>
    </row>
    <row r="8" spans="2:10" ht="13.15" x14ac:dyDescent="0.4">
      <c r="G8" s="13" t="s">
        <v>55</v>
      </c>
      <c r="H8" s="31">
        <v>0.57986111111111105</v>
      </c>
      <c r="I8" s="12">
        <v>60.74</v>
      </c>
      <c r="J8" s="9">
        <v>49</v>
      </c>
    </row>
    <row r="9" spans="2:10" ht="13.15" x14ac:dyDescent="0.4">
      <c r="G9" s="16" t="s">
        <v>56</v>
      </c>
      <c r="H9" s="32">
        <v>0.77986111111111101</v>
      </c>
      <c r="I9" s="12">
        <v>46.46</v>
      </c>
      <c r="J9" s="17">
        <v>48</v>
      </c>
    </row>
    <row r="10" spans="2:10" ht="13.5" thickBot="1" x14ac:dyDescent="0.45">
      <c r="G10" s="14" t="s">
        <v>20</v>
      </c>
      <c r="H10" s="33">
        <v>0.84097222222222223</v>
      </c>
      <c r="I10" s="15">
        <v>40.85</v>
      </c>
      <c r="J10" s="10">
        <v>47</v>
      </c>
    </row>
  </sheetData>
  <sortState ref="G7:I10">
    <sortCondition descending="1" ref="I7:I10"/>
  </sortState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12"/>
  <sheetViews>
    <sheetView workbookViewId="0">
      <selection activeCell="G37" sqref="G37"/>
    </sheetView>
  </sheetViews>
  <sheetFormatPr defaultRowHeight="12.75" x14ac:dyDescent="0.35"/>
  <cols>
    <col min="2" max="2" width="20.86328125" customWidth="1"/>
    <col min="3" max="3" width="9.1328125" style="5" customWidth="1"/>
    <col min="4" max="4" width="9.1328125" style="5"/>
    <col min="7" max="7" width="21.86328125" customWidth="1"/>
  </cols>
  <sheetData>
    <row r="1" spans="2:10" ht="13.15" thickBot="1" x14ac:dyDescent="0.4"/>
    <row r="2" spans="2:10" ht="15.75" customHeight="1" x14ac:dyDescent="0.4">
      <c r="B2" s="1"/>
      <c r="C2" s="1"/>
      <c r="D2" s="59" t="s">
        <v>38</v>
      </c>
      <c r="E2" s="60"/>
      <c r="F2" s="60"/>
      <c r="G2" s="60"/>
      <c r="H2" s="61"/>
    </row>
    <row r="3" spans="2:10" ht="13.5" customHeight="1" thickBot="1" x14ac:dyDescent="0.45">
      <c r="B3" s="4"/>
      <c r="C3" s="4"/>
      <c r="D3" s="62">
        <v>42876</v>
      </c>
      <c r="E3" s="63"/>
      <c r="F3" s="63"/>
      <c r="G3" s="63"/>
      <c r="H3" s="64"/>
    </row>
    <row r="4" spans="2:10" ht="13.15" thickBot="1" x14ac:dyDescent="0.4"/>
    <row r="5" spans="2:10" ht="13.5" thickBot="1" x14ac:dyDescent="0.45">
      <c r="B5" s="56" t="s">
        <v>52</v>
      </c>
      <c r="C5" s="57"/>
      <c r="D5" s="57"/>
      <c r="E5" s="58"/>
      <c r="G5" s="56" t="s">
        <v>51</v>
      </c>
      <c r="H5" s="57"/>
      <c r="I5" s="57"/>
      <c r="J5" s="58"/>
    </row>
    <row r="6" spans="2:10" ht="13.5" thickBot="1" x14ac:dyDescent="0.45">
      <c r="B6" s="11" t="s">
        <v>3</v>
      </c>
      <c r="C6" s="3" t="s">
        <v>1</v>
      </c>
      <c r="D6" s="3" t="s">
        <v>4</v>
      </c>
      <c r="E6" s="40" t="s">
        <v>2</v>
      </c>
      <c r="G6" s="11" t="s">
        <v>3</v>
      </c>
      <c r="H6" s="3" t="s">
        <v>1</v>
      </c>
      <c r="I6" s="3" t="s">
        <v>4</v>
      </c>
      <c r="J6" s="40" t="s">
        <v>2</v>
      </c>
    </row>
    <row r="7" spans="2:10" ht="13.5" thickBot="1" x14ac:dyDescent="0.45">
      <c r="B7" s="14" t="s">
        <v>53</v>
      </c>
      <c r="C7" s="33">
        <v>1.2592592592592593E-2</v>
      </c>
      <c r="D7" s="15">
        <v>48.93</v>
      </c>
      <c r="E7" s="10">
        <v>50</v>
      </c>
      <c r="G7" s="13" t="s">
        <v>57</v>
      </c>
      <c r="H7" s="31">
        <v>8.1828703703703699E-3</v>
      </c>
      <c r="I7" s="12">
        <v>71.739999999999995</v>
      </c>
      <c r="J7" s="9">
        <v>50</v>
      </c>
    </row>
    <row r="8" spans="2:10" ht="13.15" x14ac:dyDescent="0.4">
      <c r="G8" s="13" t="s">
        <v>32</v>
      </c>
      <c r="H8" s="31">
        <v>8.9236111111111113E-3</v>
      </c>
      <c r="I8" s="12">
        <v>69.84</v>
      </c>
      <c r="J8" s="9">
        <v>49</v>
      </c>
    </row>
    <row r="9" spans="2:10" ht="13.15" x14ac:dyDescent="0.4">
      <c r="G9" s="16" t="s">
        <v>16</v>
      </c>
      <c r="H9" s="32">
        <v>8.8657407407407417E-3</v>
      </c>
      <c r="I9" s="12">
        <v>66.209999999999994</v>
      </c>
      <c r="J9" s="17">
        <v>48</v>
      </c>
    </row>
    <row r="10" spans="2:10" ht="13.15" x14ac:dyDescent="0.4">
      <c r="G10" s="13" t="s">
        <v>55</v>
      </c>
      <c r="H10" s="31">
        <v>9.2013888888888892E-3</v>
      </c>
      <c r="I10" s="12">
        <v>63.8</v>
      </c>
      <c r="J10" s="9">
        <v>47</v>
      </c>
    </row>
    <row r="11" spans="2:10" ht="13.15" x14ac:dyDescent="0.4">
      <c r="G11" s="16" t="s">
        <v>18</v>
      </c>
      <c r="H11" s="32">
        <v>1.3877314814814815E-2</v>
      </c>
      <c r="I11" s="12">
        <v>42.3</v>
      </c>
      <c r="J11" s="17">
        <v>46</v>
      </c>
    </row>
    <row r="12" spans="2:10" ht="13.5" thickBot="1" x14ac:dyDescent="0.45">
      <c r="G12" s="14" t="s">
        <v>20</v>
      </c>
      <c r="H12" s="33">
        <v>1.4432870370370372E-2</v>
      </c>
      <c r="I12" s="15">
        <v>39.67</v>
      </c>
      <c r="J12" s="10">
        <v>45</v>
      </c>
    </row>
  </sheetData>
  <sortState ref="G7:I12">
    <sortCondition descending="1" ref="I7:I12"/>
  </sortState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10"/>
  <sheetViews>
    <sheetView zoomScaleNormal="100" workbookViewId="0">
      <selection activeCell="E43" sqref="E43"/>
    </sheetView>
  </sheetViews>
  <sheetFormatPr defaultRowHeight="12.75" x14ac:dyDescent="0.35"/>
  <cols>
    <col min="2" max="2" width="20.86328125" customWidth="1"/>
    <col min="3" max="3" width="9.1328125" style="5" customWidth="1"/>
    <col min="4" max="4" width="9.1328125" style="5"/>
    <col min="7" max="7" width="21.86328125" customWidth="1"/>
  </cols>
  <sheetData>
    <row r="1" spans="2:10" ht="13.15" thickBot="1" x14ac:dyDescent="0.4"/>
    <row r="2" spans="2:10" ht="15.75" customHeight="1" x14ac:dyDescent="0.4">
      <c r="B2" s="1"/>
      <c r="C2" s="1"/>
      <c r="D2" s="59" t="s">
        <v>41</v>
      </c>
      <c r="E2" s="60"/>
      <c r="F2" s="60"/>
      <c r="G2" s="60"/>
      <c r="H2" s="61"/>
    </row>
    <row r="3" spans="2:10" ht="13.5" customHeight="1" thickBot="1" x14ac:dyDescent="0.45">
      <c r="B3" s="4"/>
      <c r="C3" s="4"/>
      <c r="D3" s="62" t="s">
        <v>42</v>
      </c>
      <c r="E3" s="63"/>
      <c r="F3" s="63"/>
      <c r="G3" s="63"/>
      <c r="H3" s="64"/>
    </row>
    <row r="4" spans="2:10" ht="13.15" thickBot="1" x14ac:dyDescent="0.4"/>
    <row r="5" spans="2:10" ht="13.5" thickBot="1" x14ac:dyDescent="0.45">
      <c r="B5" s="56" t="s">
        <v>52</v>
      </c>
      <c r="C5" s="57"/>
      <c r="D5" s="57"/>
      <c r="E5" s="58"/>
      <c r="G5" s="56" t="s">
        <v>51</v>
      </c>
      <c r="H5" s="57"/>
      <c r="I5" s="57"/>
      <c r="J5" s="58"/>
    </row>
    <row r="6" spans="2:10" ht="13.5" thickBot="1" x14ac:dyDescent="0.45">
      <c r="B6" s="11" t="s">
        <v>3</v>
      </c>
      <c r="C6" s="3" t="s">
        <v>1</v>
      </c>
      <c r="D6" s="3" t="s">
        <v>4</v>
      </c>
      <c r="E6" s="40" t="s">
        <v>2</v>
      </c>
      <c r="G6" s="11" t="s">
        <v>3</v>
      </c>
      <c r="H6" s="3" t="s">
        <v>1</v>
      </c>
      <c r="I6" s="3" t="s">
        <v>4</v>
      </c>
      <c r="J6" s="40" t="s">
        <v>2</v>
      </c>
    </row>
    <row r="7" spans="2:10" ht="13.15" x14ac:dyDescent="0.4">
      <c r="B7" s="13"/>
      <c r="C7" s="31"/>
      <c r="D7" s="12"/>
      <c r="E7" s="9"/>
      <c r="G7" s="13" t="s">
        <v>57</v>
      </c>
      <c r="H7" s="31">
        <v>8.2754629629629619E-3</v>
      </c>
      <c r="I7" s="12">
        <v>70.94</v>
      </c>
      <c r="J7" s="9">
        <v>50</v>
      </c>
    </row>
    <row r="8" spans="2:10" ht="13.5" thickBot="1" x14ac:dyDescent="0.45">
      <c r="B8" s="14"/>
      <c r="C8" s="33"/>
      <c r="D8" s="15"/>
      <c r="E8" s="10"/>
      <c r="G8" s="13" t="s">
        <v>32</v>
      </c>
      <c r="H8" s="31">
        <v>9.3518518518518525E-3</v>
      </c>
      <c r="I8" s="12">
        <v>66.64</v>
      </c>
      <c r="J8" s="9">
        <v>49</v>
      </c>
    </row>
    <row r="9" spans="2:10" ht="13.15" x14ac:dyDescent="0.4">
      <c r="G9" s="13" t="s">
        <v>16</v>
      </c>
      <c r="H9" s="32">
        <v>9.1087962962962971E-3</v>
      </c>
      <c r="I9" s="12">
        <v>64.45</v>
      </c>
      <c r="J9" s="17">
        <v>48</v>
      </c>
    </row>
    <row r="10" spans="2:10" ht="13.5" thickBot="1" x14ac:dyDescent="0.45">
      <c r="G10" s="14" t="s">
        <v>20</v>
      </c>
      <c r="H10" s="33">
        <v>1.5729166666666666E-2</v>
      </c>
      <c r="I10" s="15">
        <v>36.4</v>
      </c>
      <c r="J10" s="10">
        <v>47</v>
      </c>
    </row>
  </sheetData>
  <sortState ref="G7:I10">
    <sortCondition descending="1" ref="I7:I10"/>
  </sortState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7"/>
  <sheetViews>
    <sheetView workbookViewId="0">
      <selection activeCell="B7" sqref="B7"/>
    </sheetView>
  </sheetViews>
  <sheetFormatPr defaultRowHeight="12.75" x14ac:dyDescent="0.35"/>
  <cols>
    <col min="2" max="2" width="20.86328125" customWidth="1"/>
    <col min="3" max="3" width="9.1328125" style="5" customWidth="1"/>
    <col min="4" max="4" width="9.1328125" style="5"/>
    <col min="7" max="7" width="21.86328125" customWidth="1"/>
  </cols>
  <sheetData>
    <row r="1" spans="2:10" ht="13.15" thickBot="1" x14ac:dyDescent="0.4"/>
    <row r="2" spans="2:10" ht="15.75" customHeight="1" x14ac:dyDescent="0.4">
      <c r="B2" s="1"/>
      <c r="C2" s="1"/>
      <c r="D2" s="59" t="s">
        <v>60</v>
      </c>
      <c r="E2" s="60"/>
      <c r="F2" s="60"/>
      <c r="G2" s="60"/>
      <c r="H2" s="61"/>
    </row>
    <row r="3" spans="2:10" ht="13.5" customHeight="1" thickBot="1" x14ac:dyDescent="0.45">
      <c r="B3" s="4"/>
      <c r="C3" s="4"/>
      <c r="D3" s="62">
        <v>42919</v>
      </c>
      <c r="E3" s="63"/>
      <c r="F3" s="63"/>
      <c r="G3" s="63"/>
      <c r="H3" s="64"/>
    </row>
    <row r="4" spans="2:10" ht="13.15" thickBot="1" x14ac:dyDescent="0.4"/>
    <row r="5" spans="2:10" ht="13.5" thickBot="1" x14ac:dyDescent="0.45">
      <c r="B5" s="56" t="s">
        <v>52</v>
      </c>
      <c r="C5" s="57"/>
      <c r="D5" s="57"/>
      <c r="E5" s="58"/>
      <c r="G5" s="56" t="s">
        <v>51</v>
      </c>
      <c r="H5" s="57"/>
      <c r="I5" s="57"/>
      <c r="J5" s="58"/>
    </row>
    <row r="6" spans="2:10" ht="13.5" thickBot="1" x14ac:dyDescent="0.45">
      <c r="B6" s="11" t="s">
        <v>3</v>
      </c>
      <c r="C6" s="3" t="s">
        <v>1</v>
      </c>
      <c r="D6" s="3" t="s">
        <v>4</v>
      </c>
      <c r="E6" s="40" t="s">
        <v>2</v>
      </c>
      <c r="G6" s="11" t="s">
        <v>3</v>
      </c>
      <c r="H6" s="3" t="s">
        <v>1</v>
      </c>
      <c r="I6" s="3" t="s">
        <v>4</v>
      </c>
      <c r="J6" s="40" t="s">
        <v>2</v>
      </c>
    </row>
    <row r="7" spans="2:10" ht="13.5" thickBot="1" x14ac:dyDescent="0.45">
      <c r="B7" s="14" t="s">
        <v>62</v>
      </c>
      <c r="C7" s="33">
        <v>8.3680555555555557E-3</v>
      </c>
      <c r="D7" s="15">
        <v>63.12</v>
      </c>
      <c r="E7" s="10">
        <v>50</v>
      </c>
      <c r="G7" s="14" t="s">
        <v>57</v>
      </c>
      <c r="H7" s="33">
        <v>6.4120370370370364E-3</v>
      </c>
      <c r="I7" s="15">
        <v>72.42</v>
      </c>
      <c r="J7" s="10">
        <v>50</v>
      </c>
    </row>
  </sheetData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10"/>
  <sheetViews>
    <sheetView workbookViewId="0">
      <selection activeCell="G48" sqref="G48"/>
    </sheetView>
  </sheetViews>
  <sheetFormatPr defaultRowHeight="12.75" x14ac:dyDescent="0.35"/>
  <cols>
    <col min="2" max="2" width="20.86328125" customWidth="1"/>
    <col min="3" max="3" width="9.1328125" style="5" customWidth="1"/>
    <col min="4" max="4" width="9.1328125" style="5"/>
    <col min="7" max="7" width="21.86328125" customWidth="1"/>
  </cols>
  <sheetData>
    <row r="1" spans="2:10" ht="13.15" thickBot="1" x14ac:dyDescent="0.4"/>
    <row r="2" spans="2:10" ht="15.75" customHeight="1" x14ac:dyDescent="0.4">
      <c r="B2" s="1"/>
      <c r="C2" s="1"/>
      <c r="D2" s="59" t="s">
        <v>43</v>
      </c>
      <c r="E2" s="60"/>
      <c r="F2" s="60"/>
      <c r="G2" s="60"/>
      <c r="H2" s="61"/>
    </row>
    <row r="3" spans="2:10" ht="13.5" customHeight="1" thickBot="1" x14ac:dyDescent="0.45">
      <c r="B3" s="4"/>
      <c r="C3" s="4"/>
      <c r="D3" s="62">
        <v>42935</v>
      </c>
      <c r="E3" s="63"/>
      <c r="F3" s="63"/>
      <c r="G3" s="63"/>
      <c r="H3" s="64"/>
    </row>
    <row r="4" spans="2:10" ht="13.15" thickBot="1" x14ac:dyDescent="0.4"/>
    <row r="5" spans="2:10" ht="13.5" thickBot="1" x14ac:dyDescent="0.45">
      <c r="B5" s="56" t="s">
        <v>52</v>
      </c>
      <c r="C5" s="57"/>
      <c r="D5" s="57"/>
      <c r="E5" s="58"/>
      <c r="G5" s="56" t="s">
        <v>51</v>
      </c>
      <c r="H5" s="57"/>
      <c r="I5" s="57"/>
      <c r="J5" s="58"/>
    </row>
    <row r="6" spans="2:10" ht="13.5" thickBot="1" x14ac:dyDescent="0.45">
      <c r="B6" s="11" t="s">
        <v>3</v>
      </c>
      <c r="C6" s="3" t="s">
        <v>1</v>
      </c>
      <c r="D6" s="3" t="s">
        <v>4</v>
      </c>
      <c r="E6" s="40" t="s">
        <v>2</v>
      </c>
      <c r="G6" s="11" t="s">
        <v>3</v>
      </c>
      <c r="H6" s="3" t="s">
        <v>1</v>
      </c>
      <c r="I6" s="3" t="s">
        <v>4</v>
      </c>
      <c r="J6" s="40" t="s">
        <v>2</v>
      </c>
    </row>
    <row r="7" spans="2:10" ht="13.15" x14ac:dyDescent="0.4">
      <c r="B7" s="13" t="s">
        <v>25</v>
      </c>
      <c r="C7" s="31">
        <v>9.2361111111111116E-3</v>
      </c>
      <c r="D7" s="12">
        <v>70.650000000000006</v>
      </c>
      <c r="E7" s="9">
        <v>50</v>
      </c>
      <c r="G7" s="13" t="s">
        <v>57</v>
      </c>
      <c r="H7" s="31">
        <v>7.9745370370370369E-3</v>
      </c>
      <c r="I7" s="12">
        <v>73.61</v>
      </c>
      <c r="J7" s="9">
        <v>50</v>
      </c>
    </row>
    <row r="8" spans="2:10" ht="13.5" thickBot="1" x14ac:dyDescent="0.45">
      <c r="B8" s="14" t="s">
        <v>62</v>
      </c>
      <c r="C8" s="33">
        <v>1.0243055555555556E-2</v>
      </c>
      <c r="D8" s="15">
        <v>65.31</v>
      </c>
      <c r="E8" s="10">
        <v>49</v>
      </c>
      <c r="G8" s="13" t="s">
        <v>16</v>
      </c>
      <c r="H8" s="31">
        <v>8.7615740740740744E-3</v>
      </c>
      <c r="I8" s="12">
        <v>67</v>
      </c>
      <c r="J8" s="9">
        <v>49</v>
      </c>
    </row>
    <row r="9" spans="2:10" ht="13.15" x14ac:dyDescent="0.4">
      <c r="G9" s="16" t="s">
        <v>55</v>
      </c>
      <c r="H9" s="32">
        <v>9.7685185185185184E-3</v>
      </c>
      <c r="I9" s="12">
        <v>60.1</v>
      </c>
      <c r="J9" s="17">
        <v>48</v>
      </c>
    </row>
    <row r="10" spans="2:10" ht="13.5" thickBot="1" x14ac:dyDescent="0.45">
      <c r="G10" s="14" t="s">
        <v>20</v>
      </c>
      <c r="H10" s="33">
        <v>1.5787037037037037E-2</v>
      </c>
      <c r="I10" s="15">
        <v>35.479999999999997</v>
      </c>
      <c r="J10" s="10">
        <v>47</v>
      </c>
    </row>
  </sheetData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J8"/>
  <sheetViews>
    <sheetView workbookViewId="0">
      <selection activeCell="G38" sqref="G38"/>
    </sheetView>
  </sheetViews>
  <sheetFormatPr defaultRowHeight="12.75" x14ac:dyDescent="0.35"/>
  <cols>
    <col min="2" max="2" width="20.86328125" customWidth="1"/>
    <col min="3" max="3" width="9.1328125" style="5" customWidth="1"/>
    <col min="4" max="4" width="9.1328125" style="5"/>
    <col min="7" max="7" width="21.86328125" customWidth="1"/>
  </cols>
  <sheetData>
    <row r="1" spans="2:10" ht="13.15" thickBot="1" x14ac:dyDescent="0.4"/>
    <row r="2" spans="2:10" ht="15.75" customHeight="1" x14ac:dyDescent="0.4">
      <c r="B2" s="1"/>
      <c r="C2" s="1"/>
      <c r="D2" s="59" t="s">
        <v>45</v>
      </c>
      <c r="E2" s="60"/>
      <c r="F2" s="60"/>
      <c r="G2" s="60"/>
      <c r="H2" s="61"/>
    </row>
    <row r="3" spans="2:10" ht="13.5" customHeight="1" thickBot="1" x14ac:dyDescent="0.45">
      <c r="B3" s="4"/>
      <c r="C3" s="4"/>
      <c r="D3" s="62" t="s">
        <v>46</v>
      </c>
      <c r="E3" s="63"/>
      <c r="F3" s="63"/>
      <c r="G3" s="63"/>
      <c r="H3" s="64"/>
    </row>
    <row r="4" spans="2:10" ht="13.15" thickBot="1" x14ac:dyDescent="0.4"/>
    <row r="5" spans="2:10" ht="13.5" thickBot="1" x14ac:dyDescent="0.45">
      <c r="B5" s="56" t="s">
        <v>52</v>
      </c>
      <c r="C5" s="57"/>
      <c r="D5" s="57"/>
      <c r="E5" s="58"/>
      <c r="G5" s="56" t="s">
        <v>51</v>
      </c>
      <c r="H5" s="57"/>
      <c r="I5" s="57"/>
      <c r="J5" s="58"/>
    </row>
    <row r="6" spans="2:10" ht="13.5" thickBot="1" x14ac:dyDescent="0.45">
      <c r="B6" s="11" t="s">
        <v>3</v>
      </c>
      <c r="C6" s="3" t="s">
        <v>1</v>
      </c>
      <c r="D6" s="3" t="s">
        <v>4</v>
      </c>
      <c r="E6" s="40" t="s">
        <v>2</v>
      </c>
      <c r="G6" s="11" t="s">
        <v>3</v>
      </c>
      <c r="H6" s="3" t="s">
        <v>1</v>
      </c>
      <c r="I6" s="3" t="s">
        <v>4</v>
      </c>
      <c r="J6" s="40" t="s">
        <v>2</v>
      </c>
    </row>
    <row r="7" spans="2:10" ht="13.5" thickBot="1" x14ac:dyDescent="0.45">
      <c r="B7" s="13"/>
      <c r="C7" s="31"/>
      <c r="D7" s="12"/>
      <c r="E7" s="9"/>
      <c r="G7" s="14" t="s">
        <v>57</v>
      </c>
      <c r="H7" s="33">
        <v>5.1678240740740738E-3</v>
      </c>
      <c r="I7" s="15">
        <v>73.2</v>
      </c>
      <c r="J7" s="10">
        <v>50</v>
      </c>
    </row>
    <row r="8" spans="2:10" ht="13.5" thickBot="1" x14ac:dyDescent="0.45">
      <c r="B8" s="14"/>
      <c r="C8" s="33"/>
      <c r="D8" s="15"/>
      <c r="E8" s="10"/>
    </row>
  </sheetData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J10"/>
  <sheetViews>
    <sheetView workbookViewId="0">
      <selection activeCell="G44" sqref="G44"/>
    </sheetView>
  </sheetViews>
  <sheetFormatPr defaultRowHeight="12.75" x14ac:dyDescent="0.35"/>
  <cols>
    <col min="2" max="2" width="20.86328125" customWidth="1"/>
    <col min="3" max="3" width="9.1328125" style="5" customWidth="1"/>
    <col min="4" max="4" width="9.1328125" style="5"/>
    <col min="7" max="7" width="21.86328125" customWidth="1"/>
  </cols>
  <sheetData>
    <row r="1" spans="2:10" ht="13.15" thickBot="1" x14ac:dyDescent="0.4"/>
    <row r="2" spans="2:10" ht="15.75" customHeight="1" x14ac:dyDescent="0.4">
      <c r="B2" s="1"/>
      <c r="C2" s="1"/>
      <c r="D2" s="59" t="s">
        <v>41</v>
      </c>
      <c r="E2" s="60"/>
      <c r="F2" s="60"/>
      <c r="G2" s="60"/>
      <c r="H2" s="61"/>
    </row>
    <row r="3" spans="2:10" ht="13.5" customHeight="1" thickBot="1" x14ac:dyDescent="0.45">
      <c r="B3" s="4"/>
      <c r="C3" s="4"/>
      <c r="D3" s="62" t="s">
        <v>7</v>
      </c>
      <c r="E3" s="63"/>
      <c r="F3" s="63"/>
      <c r="G3" s="63"/>
      <c r="H3" s="64"/>
    </row>
    <row r="4" spans="2:10" ht="13.15" thickBot="1" x14ac:dyDescent="0.4"/>
    <row r="5" spans="2:10" ht="13.5" thickBot="1" x14ac:dyDescent="0.45">
      <c r="B5" s="56" t="s">
        <v>52</v>
      </c>
      <c r="C5" s="57"/>
      <c r="D5" s="57"/>
      <c r="E5" s="58"/>
      <c r="G5" s="56" t="s">
        <v>51</v>
      </c>
      <c r="H5" s="57"/>
      <c r="I5" s="57"/>
      <c r="J5" s="58"/>
    </row>
    <row r="6" spans="2:10" ht="13.5" thickBot="1" x14ac:dyDescent="0.45">
      <c r="B6" s="11" t="s">
        <v>3</v>
      </c>
      <c r="C6" s="3" t="s">
        <v>1</v>
      </c>
      <c r="D6" s="3" t="s">
        <v>4</v>
      </c>
      <c r="E6" s="40" t="s">
        <v>2</v>
      </c>
      <c r="G6" s="11" t="s">
        <v>3</v>
      </c>
      <c r="H6" s="3" t="s">
        <v>1</v>
      </c>
      <c r="I6" s="3" t="s">
        <v>4</v>
      </c>
      <c r="J6" s="40" t="s">
        <v>2</v>
      </c>
    </row>
    <row r="7" spans="2:10" ht="13.15" x14ac:dyDescent="0.4">
      <c r="B7" s="13"/>
      <c r="C7" s="31"/>
      <c r="D7" s="12"/>
      <c r="E7" s="9"/>
      <c r="G7" s="13" t="s">
        <v>57</v>
      </c>
      <c r="H7" s="31">
        <v>1.5266203703703705E-2</v>
      </c>
      <c r="I7" s="12">
        <v>67.63</v>
      </c>
      <c r="J7" s="9">
        <v>50</v>
      </c>
    </row>
    <row r="8" spans="2:10" ht="13.5" thickBot="1" x14ac:dyDescent="0.45">
      <c r="B8" s="14"/>
      <c r="C8" s="33"/>
      <c r="D8" s="15"/>
      <c r="E8" s="10"/>
      <c r="G8" s="13" t="s">
        <v>32</v>
      </c>
      <c r="H8" s="31">
        <v>1.712962962962963E-2</v>
      </c>
      <c r="I8" s="12">
        <v>63.99</v>
      </c>
      <c r="J8" s="9">
        <v>49</v>
      </c>
    </row>
    <row r="9" spans="2:10" ht="13.15" x14ac:dyDescent="0.4">
      <c r="G9" s="16" t="s">
        <v>55</v>
      </c>
      <c r="H9" s="32">
        <v>2.0590277777777777E-2</v>
      </c>
      <c r="I9" s="12">
        <v>50.14</v>
      </c>
      <c r="J9" s="17">
        <v>48</v>
      </c>
    </row>
    <row r="10" spans="2:10" ht="13.5" thickBot="1" x14ac:dyDescent="0.45">
      <c r="G10" s="14" t="s">
        <v>20</v>
      </c>
      <c r="H10" s="33">
        <v>3.0231481481481481E-2</v>
      </c>
      <c r="I10" s="15">
        <v>32.58</v>
      </c>
      <c r="J10" s="10">
        <v>47</v>
      </c>
    </row>
  </sheetData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J8"/>
  <sheetViews>
    <sheetView workbookViewId="0">
      <selection activeCell="G52" sqref="G52"/>
    </sheetView>
  </sheetViews>
  <sheetFormatPr defaultRowHeight="12.75" x14ac:dyDescent="0.35"/>
  <cols>
    <col min="2" max="2" width="20.86328125" customWidth="1"/>
    <col min="3" max="3" width="9.1328125" style="5" customWidth="1"/>
    <col min="4" max="4" width="9.1328125" style="5"/>
    <col min="7" max="7" width="21.86328125" customWidth="1"/>
    <col min="8" max="8" width="9.06640625" style="49"/>
  </cols>
  <sheetData>
    <row r="1" spans="2:10" ht="13.15" thickBot="1" x14ac:dyDescent="0.4"/>
    <row r="2" spans="2:10" ht="15.75" customHeight="1" x14ac:dyDescent="0.4">
      <c r="B2" s="1"/>
      <c r="C2" s="46"/>
      <c r="D2" s="59" t="s">
        <v>49</v>
      </c>
      <c r="E2" s="60"/>
      <c r="F2" s="60"/>
      <c r="G2" s="60"/>
      <c r="H2" s="61"/>
    </row>
    <row r="3" spans="2:10" ht="13.5" customHeight="1" thickBot="1" x14ac:dyDescent="0.45">
      <c r="B3" s="4"/>
      <c r="C3" s="47"/>
      <c r="D3" s="62">
        <v>43016</v>
      </c>
      <c r="E3" s="63"/>
      <c r="F3" s="63"/>
      <c r="G3" s="63"/>
      <c r="H3" s="64"/>
    </row>
    <row r="4" spans="2:10" ht="13.15" thickBot="1" x14ac:dyDescent="0.4"/>
    <row r="5" spans="2:10" ht="13.5" thickBot="1" x14ac:dyDescent="0.45">
      <c r="B5" s="56" t="s">
        <v>52</v>
      </c>
      <c r="C5" s="57"/>
      <c r="D5" s="57"/>
      <c r="E5" s="58"/>
      <c r="G5" s="56" t="s">
        <v>51</v>
      </c>
      <c r="H5" s="57"/>
      <c r="I5" s="57"/>
      <c r="J5" s="58"/>
    </row>
    <row r="6" spans="2:10" ht="13.5" thickBot="1" x14ac:dyDescent="0.45">
      <c r="B6" s="11" t="s">
        <v>3</v>
      </c>
      <c r="C6" s="48" t="s">
        <v>1</v>
      </c>
      <c r="D6" s="3" t="s">
        <v>4</v>
      </c>
      <c r="E6" s="40" t="s">
        <v>2</v>
      </c>
      <c r="G6" s="11" t="s">
        <v>3</v>
      </c>
      <c r="H6" s="50" t="s">
        <v>1</v>
      </c>
      <c r="I6" s="3" t="s">
        <v>4</v>
      </c>
      <c r="J6" s="40" t="s">
        <v>2</v>
      </c>
    </row>
    <row r="7" spans="2:10" ht="13.15" x14ac:dyDescent="0.4">
      <c r="B7" s="13" t="s">
        <v>64</v>
      </c>
      <c r="C7" s="52">
        <v>2.2013888888888888E-2</v>
      </c>
      <c r="D7" s="12">
        <v>52.49</v>
      </c>
      <c r="E7" s="9">
        <v>50</v>
      </c>
      <c r="G7" s="13" t="s">
        <v>18</v>
      </c>
      <c r="H7" s="52">
        <v>2.7986111111111111E-2</v>
      </c>
      <c r="I7" s="12">
        <v>36.9</v>
      </c>
      <c r="J7" s="9">
        <v>50</v>
      </c>
    </row>
    <row r="8" spans="2:10" ht="13.5" thickBot="1" x14ac:dyDescent="0.45">
      <c r="B8" s="14" t="s">
        <v>65</v>
      </c>
      <c r="C8" s="51">
        <v>2.2523148148148143E-2</v>
      </c>
      <c r="D8" s="15">
        <v>52.6</v>
      </c>
      <c r="E8" s="10">
        <v>49</v>
      </c>
      <c r="G8" s="14" t="s">
        <v>20</v>
      </c>
      <c r="H8" s="51">
        <v>2.9270833333333333E-2</v>
      </c>
      <c r="I8" s="15">
        <v>33.67</v>
      </c>
      <c r="J8" s="10">
        <v>49</v>
      </c>
    </row>
  </sheetData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J10"/>
  <sheetViews>
    <sheetView workbookViewId="0">
      <selection activeCell="D4" sqref="D4"/>
    </sheetView>
  </sheetViews>
  <sheetFormatPr defaultRowHeight="12.75" x14ac:dyDescent="0.35"/>
  <cols>
    <col min="2" max="2" width="20.86328125" customWidth="1"/>
    <col min="3" max="3" width="9.1328125" style="5" customWidth="1"/>
    <col min="4" max="4" width="9.1328125" style="5"/>
    <col min="7" max="7" width="21.86328125" customWidth="1"/>
  </cols>
  <sheetData>
    <row r="1" spans="2:10" ht="13.15" thickBot="1" x14ac:dyDescent="0.4"/>
    <row r="2" spans="2:10" ht="15.75" customHeight="1" x14ac:dyDescent="0.4">
      <c r="B2" s="1"/>
      <c r="C2" s="1"/>
      <c r="D2" s="59" t="s">
        <v>66</v>
      </c>
      <c r="E2" s="60"/>
      <c r="F2" s="60"/>
      <c r="G2" s="60"/>
      <c r="H2" s="61"/>
    </row>
    <row r="3" spans="2:10" ht="13.5" customHeight="1" thickBot="1" x14ac:dyDescent="0.45">
      <c r="B3" s="4"/>
      <c r="C3" s="4"/>
      <c r="D3" s="62">
        <v>43079</v>
      </c>
      <c r="E3" s="63"/>
      <c r="F3" s="63"/>
      <c r="G3" s="63"/>
      <c r="H3" s="64"/>
    </row>
    <row r="4" spans="2:10" ht="13.15" thickBot="1" x14ac:dyDescent="0.4"/>
    <row r="5" spans="2:10" ht="13.5" thickBot="1" x14ac:dyDescent="0.45">
      <c r="B5" s="56" t="s">
        <v>52</v>
      </c>
      <c r="C5" s="57"/>
      <c r="D5" s="57"/>
      <c r="E5" s="58"/>
      <c r="G5" s="56" t="s">
        <v>51</v>
      </c>
      <c r="H5" s="57"/>
      <c r="I5" s="57"/>
      <c r="J5" s="58"/>
    </row>
    <row r="6" spans="2:10" ht="13.5" thickBot="1" x14ac:dyDescent="0.45">
      <c r="B6" s="11" t="s">
        <v>3</v>
      </c>
      <c r="C6" s="3" t="s">
        <v>1</v>
      </c>
      <c r="D6" s="3" t="s">
        <v>4</v>
      </c>
      <c r="E6" s="40" t="s">
        <v>2</v>
      </c>
      <c r="G6" s="11" t="s">
        <v>3</v>
      </c>
      <c r="H6" s="3" t="s">
        <v>1</v>
      </c>
      <c r="I6" s="3" t="s">
        <v>4</v>
      </c>
      <c r="J6" s="40" t="s">
        <v>2</v>
      </c>
    </row>
    <row r="7" spans="2:10" ht="13.15" x14ac:dyDescent="0.4">
      <c r="B7" s="13"/>
      <c r="C7" s="31"/>
      <c r="D7" s="12"/>
      <c r="E7" s="9"/>
      <c r="G7" s="13"/>
      <c r="H7" s="31"/>
      <c r="I7" s="12"/>
      <c r="J7" s="9"/>
    </row>
    <row r="8" spans="2:10" ht="13.5" thickBot="1" x14ac:dyDescent="0.45">
      <c r="B8" s="14"/>
      <c r="C8" s="33"/>
      <c r="D8" s="15"/>
      <c r="E8" s="10"/>
      <c r="G8" s="13"/>
      <c r="H8" s="31"/>
      <c r="I8" s="12"/>
      <c r="J8" s="9"/>
    </row>
    <row r="9" spans="2:10" ht="13.15" x14ac:dyDescent="0.4">
      <c r="G9" s="16"/>
      <c r="H9" s="32"/>
      <c r="I9" s="12"/>
      <c r="J9" s="17"/>
    </row>
    <row r="10" spans="2:10" ht="13.5" thickBot="1" x14ac:dyDescent="0.45">
      <c r="G10" s="14"/>
      <c r="H10" s="33"/>
      <c r="I10" s="15"/>
      <c r="J10" s="10"/>
    </row>
  </sheetData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Championship positions</vt:lpstr>
      <vt:lpstr>Rutland Water Park Run 5k</vt:lpstr>
      <vt:lpstr>Bourne Rotary 3k</vt:lpstr>
      <vt:lpstr>Langtoft 3k</vt:lpstr>
      <vt:lpstr>Deepings 3k</vt:lpstr>
      <vt:lpstr>Ferry Meadows 3k</vt:lpstr>
      <vt:lpstr>March Darren's Dash 1.5miles</vt:lpstr>
      <vt:lpstr>Stamford 3k</vt:lpstr>
      <vt:lpstr>Riverside Runners 2k</vt:lpstr>
      <vt:lpstr>Rutland Water Park Run 5k </vt:lpstr>
      <vt:lpstr>GER, Anna’s Hope Fun Run 5k</vt:lpstr>
      <vt:lpstr>Santa Fun Run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Alibobs</dc:creator>
  <cp:lastModifiedBy>Andrew Wade</cp:lastModifiedBy>
  <cp:lastPrinted>2011-05-02T17:13:13Z</cp:lastPrinted>
  <dcterms:created xsi:type="dcterms:W3CDTF">2006-03-20T08:50:17Z</dcterms:created>
  <dcterms:modified xsi:type="dcterms:W3CDTF">2017-11-01T08:06:27Z</dcterms:modified>
</cp:coreProperties>
</file>