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029f22c16550923/Documents/Stamford Striders/"/>
    </mc:Choice>
  </mc:AlternateContent>
  <xr:revisionPtr revIDLastSave="525" documentId="8_{807EAA02-5E04-4BAF-B898-1B5C3D7FE072}" xr6:coauthVersionLast="47" xr6:coauthVersionMax="47" xr10:uidLastSave="{7D4942CE-F890-4709-8077-4D7D2E258927}"/>
  <bookViews>
    <workbookView xWindow="-120" yWindow="-120" windowWidth="29040" windowHeight="15840" xr2:uid="{00000000-000D-0000-FFFF-FFFF00000000}"/>
  </bookViews>
  <sheets>
    <sheet name="Championship positions" sheetId="1" r:id="rId1"/>
    <sheet name="Bourne Run in the Woods (3k)" sheetId="26" r:id="rId2"/>
    <sheet name="Cambridge Cambourne (1M)" sheetId="27" r:id="rId3"/>
    <sheet name="Langtoft Fun Run (3k)" sheetId="28" r:id="rId4"/>
    <sheet name="Little Bytham Farm Run (5k)" sheetId="29" r:id="rId5"/>
    <sheet name="Eye Grand Prix (3k)" sheetId="31" r:id="rId6"/>
    <sheet name="Stamford Grand Prix (3k)" sheetId="32" r:id="rId7"/>
    <sheet name="PANVAC Grand Prix (3k)" sheetId="33" r:id="rId8"/>
    <sheet name="Werrington Grand Prix (3k)" sheetId="34" r:id="rId9"/>
    <sheet name="Revesby Race the Estate (2.5k)" sheetId="40" r:id="rId10"/>
    <sheet name="Bushfield Grand Prix (3k)" sheetId="36" r:id="rId11"/>
    <sheet name="RW Junior parkrun (2k)" sheetId="37" r:id="rId12"/>
    <sheet name="Peterborough Fun Run (5k)" sheetId="38" r:id="rId13"/>
  </sheets>
  <definedNames>
    <definedName name="_xlnm._FilterDatabase" localSheetId="10" hidden="1">'Bushfield Grand Prix (3k)'!$I$7:$J$186</definedName>
    <definedName name="_xlnm._FilterDatabase" localSheetId="0" hidden="1">'Championship positions'!$B$9:$Q$41</definedName>
    <definedName name="_xlnm._FilterDatabase" localSheetId="7" hidden="1">'PANVAC Grand Prix (3k)'!$I$1:$J$128</definedName>
    <definedName name="_xlnm._FilterDatabase" localSheetId="12" hidden="1">'Peterborough Fun Run (5k)'!$I$7:$L$56</definedName>
    <definedName name="_xlnm._FilterDatabase" localSheetId="9" hidden="1">'Revesby Race the Estate (2.5k)'!$I$7:$J$186</definedName>
    <definedName name="_xlnm._FilterDatabase" localSheetId="11" hidden="1">'RW Junior parkrun (2k)'!$I$7:$L$56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L11" i="1" l="1"/>
  <c r="BL13" i="1"/>
  <c r="BL12" i="1"/>
  <c r="BL14" i="1"/>
  <c r="BL15" i="1"/>
  <c r="BL16" i="1"/>
  <c r="BL17" i="1"/>
  <c r="BL18" i="1"/>
  <c r="BL19" i="1"/>
  <c r="BL10" i="1"/>
  <c r="AU11" i="1"/>
  <c r="AU13" i="1"/>
  <c r="AU12" i="1"/>
  <c r="AU14" i="1"/>
  <c r="AU15" i="1"/>
  <c r="AU16" i="1"/>
  <c r="AU17" i="1"/>
  <c r="AU18" i="1"/>
  <c r="AU19" i="1"/>
  <c r="AU10" i="1"/>
  <c r="BK11" i="1"/>
  <c r="BK13" i="1"/>
  <c r="BK12" i="1"/>
  <c r="BK14" i="1"/>
  <c r="BK15" i="1"/>
  <c r="BK16" i="1"/>
  <c r="BK17" i="1"/>
  <c r="BK18" i="1"/>
  <c r="BK19" i="1"/>
  <c r="BK10" i="1"/>
  <c r="BJ10" i="1"/>
  <c r="AT10" i="1"/>
  <c r="AT13" i="1"/>
  <c r="AT14" i="1"/>
  <c r="AT12" i="1"/>
  <c r="AT15" i="1"/>
  <c r="AT16" i="1"/>
  <c r="AT17" i="1"/>
  <c r="AT18" i="1"/>
  <c r="AT19" i="1"/>
  <c r="AT11" i="1"/>
  <c r="AC11" i="1"/>
  <c r="AC12" i="1"/>
  <c r="AC10" i="1"/>
  <c r="L11" i="1"/>
  <c r="L12" i="1"/>
  <c r="L10" i="1"/>
  <c r="BI13" i="1"/>
  <c r="BI11" i="1"/>
  <c r="BI12" i="1"/>
  <c r="BI14" i="1"/>
  <c r="BI15" i="1"/>
  <c r="BI16" i="1"/>
  <c r="BI17" i="1"/>
  <c r="BI18" i="1"/>
  <c r="BI19" i="1"/>
  <c r="BI10" i="1"/>
  <c r="AR13" i="1"/>
  <c r="AR10" i="1"/>
  <c r="AR14" i="1"/>
  <c r="AR12" i="1"/>
  <c r="AR15" i="1"/>
  <c r="AR16" i="1"/>
  <c r="AR17" i="1"/>
  <c r="AR18" i="1"/>
  <c r="AR19" i="1"/>
  <c r="AR11" i="1"/>
  <c r="BH13" i="1"/>
  <c r="BH11" i="1"/>
  <c r="BH14" i="1"/>
  <c r="BH15" i="1"/>
  <c r="BH16" i="1"/>
  <c r="BH17" i="1"/>
  <c r="BH12" i="1"/>
  <c r="BH18" i="1"/>
  <c r="BH19" i="1"/>
  <c r="BH10" i="1"/>
  <c r="AQ13" i="1"/>
  <c r="AQ10" i="1"/>
  <c r="AQ14" i="1"/>
  <c r="AQ15" i="1"/>
  <c r="AQ16" i="1"/>
  <c r="AQ17" i="1"/>
  <c r="AQ18" i="1"/>
  <c r="AQ12" i="1"/>
  <c r="AQ19" i="1"/>
  <c r="AQ11" i="1"/>
  <c r="BB12" i="1"/>
  <c r="BC12" i="1"/>
  <c r="BD12" i="1"/>
  <c r="BE12" i="1"/>
  <c r="BF12" i="1"/>
  <c r="BG12" i="1"/>
  <c r="BM12" i="1"/>
  <c r="BG13" i="1"/>
  <c r="BG11" i="1"/>
  <c r="BG15" i="1"/>
  <c r="BG16" i="1"/>
  <c r="BG17" i="1"/>
  <c r="BG14" i="1"/>
  <c r="BG18" i="1"/>
  <c r="BG19" i="1"/>
  <c r="BG10" i="1"/>
  <c r="AK12" i="1"/>
  <c r="AL12" i="1"/>
  <c r="AM12" i="1"/>
  <c r="AN12" i="1"/>
  <c r="AO12" i="1"/>
  <c r="AP12" i="1"/>
  <c r="AS12" i="1"/>
  <c r="AV12" i="1"/>
  <c r="AP11" i="1"/>
  <c r="AP10" i="1"/>
  <c r="AP15" i="1"/>
  <c r="AP16" i="1"/>
  <c r="AP17" i="1"/>
  <c r="AP14" i="1"/>
  <c r="AP18" i="1"/>
  <c r="AP19" i="1"/>
  <c r="AP13" i="1"/>
  <c r="Y11" i="1"/>
  <c r="Y12" i="1"/>
  <c r="Y10" i="1"/>
  <c r="H11" i="1"/>
  <c r="H12" i="1"/>
  <c r="H10" i="1"/>
  <c r="AS13" i="1"/>
  <c r="AS11" i="1"/>
  <c r="AS10" i="1"/>
  <c r="AS15" i="1"/>
  <c r="AS16" i="1"/>
  <c r="AS17" i="1"/>
  <c r="AS14" i="1"/>
  <c r="AS18" i="1"/>
  <c r="AS19" i="1"/>
  <c r="AB10" i="1"/>
  <c r="AB11" i="1"/>
  <c r="AB12" i="1"/>
  <c r="K10" i="1"/>
  <c r="K11" i="1"/>
  <c r="K12" i="1"/>
  <c r="Z10" i="1"/>
  <c r="Z11" i="1"/>
  <c r="Z12" i="1"/>
  <c r="G11" i="1"/>
  <c r="G12" i="1"/>
  <c r="G10" i="1"/>
  <c r="X11" i="1"/>
  <c r="X12" i="1"/>
  <c r="X10" i="1"/>
  <c r="AO11" i="1"/>
  <c r="AO15" i="1"/>
  <c r="AO16" i="1"/>
  <c r="AO17" i="1"/>
  <c r="AO14" i="1"/>
  <c r="AO10" i="1"/>
  <c r="AO18" i="1"/>
  <c r="AO19" i="1"/>
  <c r="AO13" i="1"/>
  <c r="BF13" i="1"/>
  <c r="BF15" i="1"/>
  <c r="BF16" i="1"/>
  <c r="BF17" i="1"/>
  <c r="BF11" i="1"/>
  <c r="BF14" i="1"/>
  <c r="BF18" i="1"/>
  <c r="BF19" i="1"/>
  <c r="BF10" i="1"/>
  <c r="BB11" i="1"/>
  <c r="BC11" i="1"/>
  <c r="BD11" i="1"/>
  <c r="BE11" i="1"/>
  <c r="AK10" i="1"/>
  <c r="AL10" i="1"/>
  <c r="AM10" i="1"/>
  <c r="AN10" i="1"/>
  <c r="BC10" i="1"/>
  <c r="BC15" i="1"/>
  <c r="BC16" i="1"/>
  <c r="BC17" i="1"/>
  <c r="BC14" i="1"/>
  <c r="BC18" i="1"/>
  <c r="BC19" i="1"/>
  <c r="BC13" i="1"/>
  <c r="W11" i="1"/>
  <c r="W12" i="1"/>
  <c r="W10" i="1"/>
  <c r="AN13" i="1"/>
  <c r="AN15" i="1"/>
  <c r="AN16" i="1"/>
  <c r="AN17" i="1"/>
  <c r="AN14" i="1"/>
  <c r="AN19" i="1"/>
  <c r="AN18" i="1"/>
  <c r="AN11" i="1"/>
  <c r="BE13" i="1"/>
  <c r="BE15" i="1"/>
  <c r="BE16" i="1"/>
  <c r="BE17" i="1"/>
  <c r="BE14" i="1"/>
  <c r="BE19" i="1"/>
  <c r="BE18" i="1"/>
  <c r="BE10" i="1"/>
  <c r="BB18" i="1"/>
  <c r="BD18" i="1"/>
  <c r="BM18" i="1"/>
  <c r="AK18" i="1"/>
  <c r="AL18" i="1"/>
  <c r="AM18" i="1"/>
  <c r="AV18" i="1"/>
  <c r="BM13" i="1"/>
  <c r="BM15" i="1"/>
  <c r="BM16" i="1"/>
  <c r="BM17" i="1"/>
  <c r="BM14" i="1"/>
  <c r="BM19" i="1"/>
  <c r="BM10" i="1"/>
  <c r="AE10" i="1"/>
  <c r="AD10" i="1"/>
  <c r="AA10" i="1"/>
  <c r="F11" i="1"/>
  <c r="F12" i="1"/>
  <c r="F10" i="1"/>
  <c r="BB14" i="1"/>
  <c r="BD14" i="1"/>
  <c r="BB19" i="1"/>
  <c r="BD19" i="1"/>
  <c r="BD16" i="1"/>
  <c r="BD13" i="1"/>
  <c r="BD15" i="1"/>
  <c r="BD17" i="1"/>
  <c r="BD10" i="1"/>
  <c r="AV14" i="1"/>
  <c r="AV19" i="1"/>
  <c r="AM15" i="1"/>
  <c r="AM13" i="1"/>
  <c r="AM16" i="1"/>
  <c r="AM17" i="1"/>
  <c r="AM14" i="1"/>
  <c r="AM19" i="1"/>
  <c r="AM11" i="1"/>
  <c r="V11" i="1"/>
  <c r="V12" i="1"/>
  <c r="V10" i="1"/>
  <c r="AK14" i="1"/>
  <c r="AL14" i="1"/>
  <c r="AK19" i="1"/>
  <c r="AL19" i="1"/>
  <c r="U11" i="1"/>
  <c r="U12" i="1"/>
  <c r="E11" i="1"/>
  <c r="E12" i="1"/>
  <c r="E10" i="1"/>
  <c r="U10" i="1"/>
  <c r="T10" i="1"/>
  <c r="D11" i="1"/>
  <c r="D12" i="1"/>
  <c r="D10" i="1"/>
  <c r="C10" i="1"/>
  <c r="BB10" i="1"/>
  <c r="AL13" i="1"/>
  <c r="AL11" i="1"/>
  <c r="AL16" i="1"/>
  <c r="AL17" i="1"/>
  <c r="AL15" i="1"/>
  <c r="T11" i="1"/>
  <c r="T12" i="1"/>
  <c r="BB13" i="1"/>
  <c r="BB16" i="1"/>
  <c r="BB17" i="1"/>
  <c r="BB15" i="1"/>
  <c r="C11" i="1"/>
  <c r="C12" i="1"/>
  <c r="AK13" i="1"/>
  <c r="AK11" i="1"/>
  <c r="AK16" i="1"/>
  <c r="AK17" i="1"/>
  <c r="AK15" i="1"/>
  <c r="AV13" i="1"/>
  <c r="AV11" i="1"/>
  <c r="AV16" i="1"/>
  <c r="AV17" i="1"/>
  <c r="AA11" i="1"/>
  <c r="AD11" i="1"/>
  <c r="AA12" i="1"/>
  <c r="AD12" i="1"/>
  <c r="AE12" i="1"/>
  <c r="I11" i="1"/>
  <c r="J11" i="1"/>
  <c r="M11" i="1"/>
  <c r="N11" i="1"/>
  <c r="I12" i="1"/>
  <c r="J12" i="1"/>
  <c r="M12" i="1"/>
  <c r="N12" i="1"/>
  <c r="BN12" i="1" l="1"/>
  <c r="BO12" i="1"/>
  <c r="AW12" i="1"/>
  <c r="AX19" i="1"/>
  <c r="AF11" i="1"/>
  <c r="AF10" i="1"/>
  <c r="AF12" i="1"/>
  <c r="BO19" i="1"/>
  <c r="BN16" i="1"/>
  <c r="BN11" i="1"/>
  <c r="AW16" i="1"/>
  <c r="AW11" i="1"/>
  <c r="AW17" i="1"/>
  <c r="AW18" i="1"/>
  <c r="AW10" i="1"/>
  <c r="AX10" i="1"/>
  <c r="AW13" i="1"/>
  <c r="AW14" i="1"/>
  <c r="AW19" i="1"/>
  <c r="BN17" i="1"/>
  <c r="AX18" i="1"/>
  <c r="BN19" i="1"/>
  <c r="BN13" i="1"/>
  <c r="BN10" i="1"/>
  <c r="BN18" i="1"/>
  <c r="BN15" i="1"/>
  <c r="BN14" i="1"/>
  <c r="BO18" i="1"/>
  <c r="BO14" i="1"/>
  <c r="BO11" i="1"/>
  <c r="AX12" i="1"/>
  <c r="AX17" i="1"/>
  <c r="AG12" i="1"/>
  <c r="AX13" i="1"/>
  <c r="O11" i="1"/>
  <c r="P12" i="1"/>
  <c r="P11" i="1"/>
  <c r="AX11" i="1"/>
  <c r="AG11" i="1"/>
  <c r="O12" i="1"/>
  <c r="BO13" i="1"/>
  <c r="BO10" i="1"/>
  <c r="AX16" i="1"/>
  <c r="BO17" i="1"/>
  <c r="BO16" i="1"/>
  <c r="BO15" i="1"/>
  <c r="AG10" i="1"/>
  <c r="AV15" i="1" l="1"/>
  <c r="J10" i="1"/>
  <c r="N10" i="1"/>
  <c r="M10" i="1"/>
  <c r="AX15" i="1"/>
  <c r="AW15" i="1" l="1"/>
  <c r="AX14" i="1"/>
  <c r="I10" i="1" l="1"/>
  <c r="P10" i="1" l="1"/>
  <c r="O10" i="1"/>
</calcChain>
</file>

<file path=xl/sharedStrings.xml><?xml version="1.0" encoding="utf-8"?>
<sst xmlns="http://schemas.openxmlformats.org/spreadsheetml/2006/main" count="408" uniqueCount="79">
  <si>
    <t>Position</t>
  </si>
  <si>
    <t>Time</t>
  </si>
  <si>
    <t>Points</t>
  </si>
  <si>
    <t>Name</t>
  </si>
  <si>
    <t>%</t>
  </si>
  <si>
    <t>Name/Race No.</t>
  </si>
  <si>
    <t>= Qualified</t>
  </si>
  <si>
    <t>Total of Best 5</t>
  </si>
  <si>
    <t>No of Races (best five to count)</t>
  </si>
  <si>
    <t>Boy's Results</t>
  </si>
  <si>
    <t>Girl's Results</t>
  </si>
  <si>
    <t>Bourne Run in the Woods (3k)</t>
  </si>
  <si>
    <t>Cambridge Cambourne (1M)</t>
  </si>
  <si>
    <t>Langtoft Fun Run (3k)</t>
  </si>
  <si>
    <t>Little Bytham Farm Run (5k)</t>
  </si>
  <si>
    <t>1. Bourne Run in the Woods (3k)</t>
  </si>
  <si>
    <t>2. Cambridge Cambourne (1M)</t>
  </si>
  <si>
    <t>3. Langtoft Fun Run (3k)</t>
  </si>
  <si>
    <t>4. Little Bytham Farm Run (5k)</t>
  </si>
  <si>
    <t>Eye Grand Prix (3k)</t>
  </si>
  <si>
    <t>Stamford Grand Prix (3k)</t>
  </si>
  <si>
    <t>PANVAC Grand Prix (3k)</t>
  </si>
  <si>
    <t>Werrington Grand Prix (3k)</t>
  </si>
  <si>
    <t>Bushfield Grand Prix (3k)</t>
  </si>
  <si>
    <t>RW Junior parkrun (2k)</t>
  </si>
  <si>
    <t xml:space="preserve">  Peterborough Fun Run (5k)</t>
  </si>
  <si>
    <t>Ella Barratt</t>
  </si>
  <si>
    <t>Noa Williams</t>
  </si>
  <si>
    <t>Avocet Williams</t>
  </si>
  <si>
    <t>Riley Vines</t>
  </si>
  <si>
    <t>Riley Peacock-Smith</t>
  </si>
  <si>
    <t>Jake Henson</t>
  </si>
  <si>
    <t>Liam Carrick</t>
  </si>
  <si>
    <t>Tait Vines</t>
  </si>
  <si>
    <t>Girl's Age Adjusted Results</t>
  </si>
  <si>
    <t>Boy's Age Adjusted Results</t>
  </si>
  <si>
    <t>GIRLS' CHAMPIONSHIP 2022</t>
  </si>
  <si>
    <t>BOY'S CHAMPIONSHIP 2022</t>
  </si>
  <si>
    <t>GIRLS' AGE ADJUSTED CHAMPIONSHIP 2022</t>
  </si>
  <si>
    <t>BOY'S AGE ADJUSTED CHAMPIONSHIP 2022</t>
  </si>
  <si>
    <t>00:13:06</t>
  </si>
  <si>
    <t>00:14:52</t>
  </si>
  <si>
    <t>00:15:15</t>
  </si>
  <si>
    <t>Ethan Wallage</t>
  </si>
  <si>
    <t>Rufus Chiva</t>
  </si>
  <si>
    <t>00:12:07</t>
  </si>
  <si>
    <t>00:12:19</t>
  </si>
  <si>
    <t>00:12:26</t>
  </si>
  <si>
    <t>00:15:39</t>
  </si>
  <si>
    <t>00:17:12</t>
  </si>
  <si>
    <t>00:18:46</t>
  </si>
  <si>
    <t>00:23:36</t>
  </si>
  <si>
    <t>00:25:19</t>
  </si>
  <si>
    <t>Dylan Macphee</t>
  </si>
  <si>
    <t>00:24:26</t>
  </si>
  <si>
    <t>00:28:18</t>
  </si>
  <si>
    <t>Jacob Cox</t>
  </si>
  <si>
    <t>00:22:51</t>
  </si>
  <si>
    <t>00:13:19</t>
  </si>
  <si>
    <t>5. Eye Grand Prix (3k)</t>
  </si>
  <si>
    <t>6. Stamford Grand Prix (3k)</t>
  </si>
  <si>
    <t>7. PANVAC Grand Prix (3k)</t>
  </si>
  <si>
    <t>10. Bushfield Grand Prix (3k)</t>
  </si>
  <si>
    <t>11. RW Junior parkrun (2k)</t>
  </si>
  <si>
    <t>12. Peterborough Fun Run (5k)</t>
  </si>
  <si>
    <t>8. Werrington Grand Prix (3k)</t>
  </si>
  <si>
    <t>Revesby Race the Estate (2.5k)</t>
  </si>
  <si>
    <t>9. Revesby Race the Estate (2.5k)</t>
  </si>
  <si>
    <t>13:58</t>
  </si>
  <si>
    <t>15:48</t>
  </si>
  <si>
    <t>17:18</t>
  </si>
  <si>
    <t>Oliver Abbott</t>
  </si>
  <si>
    <t>13:21</t>
  </si>
  <si>
    <t>13:27</t>
  </si>
  <si>
    <t>13:47</t>
  </si>
  <si>
    <t>13:54</t>
  </si>
  <si>
    <t>13:59</t>
  </si>
  <si>
    <t>7=</t>
  </si>
  <si>
    <t>1=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</si>
</sst>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3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3" fillId="0" borderId="0"/>
    <xf numFmtId="0" fontId="25" fillId="0" borderId="0"/>
    <xf numFmtId="0" fontId="3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" fillId="0" borderId="0"/>
  </cellStyleXfs>
  <cellXfs count="56">
    <xf numFmtId="0" fontId="0" fillId="0" borderId="0" xfId="0"/>
    <xf numFmtId="0" fontId="4" fillId="0" borderId="0" xfId="0" applyFont="1"/>
    <xf numFmtId="0" fontId="5" fillId="24" borderId="11" xfId="0" applyFont="1" applyFill="1" applyBorder="1" applyAlignment="1">
      <alignment horizontal="center"/>
    </xf>
    <xf numFmtId="15" fontId="4" fillId="0" borderId="0" xfId="0" applyNumberFormat="1" applyFont="1" applyAlignment="1">
      <alignment horizontal="left"/>
    </xf>
    <xf numFmtId="164" fontId="0" fillId="0" borderId="0" xfId="0" applyNumberFormat="1"/>
    <xf numFmtId="1" fontId="0" fillId="0" borderId="12" xfId="0" applyNumberForma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24" borderId="15" xfId="0" applyFont="1" applyFill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9" xfId="0" applyFont="1" applyBorder="1"/>
    <xf numFmtId="0" fontId="4" fillId="0" borderId="20" xfId="0" applyFont="1" applyBorder="1" applyAlignment="1">
      <alignment horizontal="center"/>
    </xf>
    <xf numFmtId="0" fontId="5" fillId="24" borderId="11" xfId="0" applyFont="1" applyFill="1" applyBorder="1" applyAlignment="1">
      <alignment horizontal="center" textRotation="90"/>
    </xf>
    <xf numFmtId="0" fontId="5" fillId="24" borderId="15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/>
    </xf>
    <xf numFmtId="0" fontId="4" fillId="28" borderId="16" xfId="0" applyFont="1" applyFill="1" applyBorder="1" applyAlignment="1">
      <alignment vertical="center"/>
    </xf>
    <xf numFmtId="1" fontId="0" fillId="28" borderId="12" xfId="0" applyNumberFormat="1" applyFill="1" applyBorder="1" applyAlignment="1">
      <alignment horizontal="center"/>
    </xf>
    <xf numFmtId="0" fontId="3" fillId="28" borderId="13" xfId="0" applyFont="1" applyFill="1" applyBorder="1" applyAlignment="1">
      <alignment horizontal="center"/>
    </xf>
    <xf numFmtId="0" fontId="3" fillId="28" borderId="12" xfId="0" applyFont="1" applyFill="1" applyBorder="1" applyAlignment="1">
      <alignment horizontal="center"/>
    </xf>
    <xf numFmtId="0" fontId="3" fillId="28" borderId="18" xfId="0" applyFont="1" applyFill="1" applyBorder="1" applyAlignment="1">
      <alignment horizontal="center"/>
    </xf>
    <xf numFmtId="0" fontId="5" fillId="24" borderId="11" xfId="0" applyFont="1" applyFill="1" applyBorder="1" applyAlignment="1">
      <alignment textRotation="90" wrapText="1"/>
    </xf>
    <xf numFmtId="0" fontId="5" fillId="24" borderId="21" xfId="0" applyFont="1" applyFill="1" applyBorder="1" applyAlignment="1">
      <alignment horizontal="center" textRotation="90" wrapText="1"/>
    </xf>
    <xf numFmtId="1" fontId="3" fillId="28" borderId="13" xfId="0" applyNumberFormat="1" applyFont="1" applyFill="1" applyBorder="1" applyAlignment="1">
      <alignment horizontal="center"/>
    </xf>
    <xf numFmtId="0" fontId="4" fillId="28" borderId="17" xfId="0" applyFont="1" applyFill="1" applyBorder="1" applyAlignment="1">
      <alignment vertical="center"/>
    </xf>
    <xf numFmtId="1" fontId="0" fillId="28" borderId="18" xfId="0" applyNumberFormat="1" applyFill="1" applyBorder="1" applyAlignment="1">
      <alignment horizontal="center"/>
    </xf>
    <xf numFmtId="0" fontId="3" fillId="28" borderId="14" xfId="0" applyFont="1" applyFill="1" applyBorder="1" applyAlignment="1">
      <alignment horizontal="center"/>
    </xf>
    <xf numFmtId="0" fontId="4" fillId="28" borderId="19" xfId="0" applyFont="1" applyFill="1" applyBorder="1" applyAlignment="1">
      <alignment vertical="center"/>
    </xf>
    <xf numFmtId="45" fontId="0" fillId="0" borderId="0" xfId="0" applyNumberFormat="1"/>
    <xf numFmtId="0" fontId="5" fillId="24" borderId="10" xfId="0" applyFont="1" applyFill="1" applyBorder="1" applyAlignment="1">
      <alignment horizontal="center"/>
    </xf>
    <xf numFmtId="20" fontId="4" fillId="0" borderId="31" xfId="0" applyNumberFormat="1" applyFont="1" applyBorder="1" applyAlignment="1">
      <alignment horizontal="center" vertical="center"/>
    </xf>
    <xf numFmtId="20" fontId="4" fillId="0" borderId="18" xfId="0" applyNumberFormat="1" applyFont="1" applyBorder="1" applyAlignment="1">
      <alignment horizontal="center" vertical="center"/>
    </xf>
    <xf numFmtId="20" fontId="4" fillId="0" borderId="32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32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/>
    </xf>
    <xf numFmtId="0" fontId="0" fillId="0" borderId="24" xfId="0" quotePrefix="1" applyBorder="1" applyAlignment="1">
      <alignment horizontal="center"/>
    </xf>
    <xf numFmtId="0" fontId="0" fillId="0" borderId="0" xfId="0" applyAlignment="1">
      <alignment horizontal="center"/>
    </xf>
    <xf numFmtId="0" fontId="7" fillId="0" borderId="23" xfId="0" applyFont="1" applyBorder="1" applyAlignment="1">
      <alignment horizontal="center"/>
    </xf>
    <xf numFmtId="0" fontId="8" fillId="27" borderId="25" xfId="0" applyFont="1" applyFill="1" applyBorder="1" applyAlignment="1">
      <alignment horizontal="center"/>
    </xf>
    <xf numFmtId="0" fontId="8" fillId="27" borderId="26" xfId="0" applyFont="1" applyFill="1" applyBorder="1" applyAlignment="1">
      <alignment horizontal="center"/>
    </xf>
    <xf numFmtId="0" fontId="8" fillId="27" borderId="22" xfId="0" applyFont="1" applyFill="1" applyBorder="1" applyAlignment="1">
      <alignment horizontal="center"/>
    </xf>
    <xf numFmtId="15" fontId="8" fillId="27" borderId="27" xfId="0" applyNumberFormat="1" applyFont="1" applyFill="1" applyBorder="1" applyAlignment="1">
      <alignment horizontal="center"/>
    </xf>
    <xf numFmtId="15" fontId="8" fillId="27" borderId="23" xfId="0" applyNumberFormat="1" applyFont="1" applyFill="1" applyBorder="1" applyAlignment="1">
      <alignment horizontal="center"/>
    </xf>
    <xf numFmtId="15" fontId="8" fillId="27" borderId="28" xfId="0" applyNumberFormat="1" applyFont="1" applyFill="1" applyBorder="1" applyAlignment="1">
      <alignment horizontal="center"/>
    </xf>
    <xf numFmtId="0" fontId="5" fillId="24" borderId="29" xfId="0" applyFont="1" applyFill="1" applyBorder="1" applyAlignment="1">
      <alignment horizontal="center"/>
    </xf>
    <xf numFmtId="0" fontId="5" fillId="24" borderId="30" xfId="0" applyFont="1" applyFill="1" applyBorder="1" applyAlignment="1">
      <alignment horizontal="center"/>
    </xf>
    <xf numFmtId="0" fontId="5" fillId="24" borderId="10" xfId="0" applyFont="1" applyFill="1" applyBorder="1" applyAlignment="1">
      <alignment horizontal="center"/>
    </xf>
    <xf numFmtId="164" fontId="5" fillId="24" borderId="11" xfId="0" applyNumberFormat="1" applyFont="1" applyFill="1" applyBorder="1" applyAlignment="1">
      <alignment horizont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</cellXfs>
  <cellStyles count="4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00000000-0005-0000-0000-000027000000}"/>
    <cellStyle name="Note 2" xfId="39" xr:uid="{00000000-0005-0000-0000-000028000000}"/>
    <cellStyle name="Output 2" xfId="40" xr:uid="{00000000-0005-0000-0000-000029000000}"/>
    <cellStyle name="Title 2" xfId="41" xr:uid="{00000000-0005-0000-0000-00002A000000}"/>
    <cellStyle name="Total 2" xfId="42" xr:uid="{00000000-0005-0000-0000-00002B000000}"/>
    <cellStyle name="Warning Text 2" xfId="43" xr:uid="{00000000-0005-0000-0000-00002C000000}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1387818</xdr:colOff>
      <xdr:row>0</xdr:row>
      <xdr:rowOff>296968</xdr:rowOff>
    </xdr:from>
    <xdr:to>
      <xdr:col>44</xdr:col>
      <xdr:colOff>236734</xdr:colOff>
      <xdr:row>5</xdr:row>
      <xdr:rowOff>144568</xdr:rowOff>
    </xdr:to>
    <xdr:pic>
      <xdr:nvPicPr>
        <xdr:cNvPr id="2434" name="Picture 1" descr="Striders_banner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035" y="296968"/>
          <a:ext cx="7621942" cy="825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P41"/>
  <sheetViews>
    <sheetView showGridLines="0" tabSelected="1" zoomScale="76" zoomScaleNormal="76" workbookViewId="0">
      <pane ySplit="9" topLeftCell="A10" activePane="bottomLeft" state="frozen"/>
      <selection pane="bottomLeft" activeCell="CI77" sqref="CI77"/>
    </sheetView>
  </sheetViews>
  <sheetFormatPr defaultColWidth="19.7109375" defaultRowHeight="12.75" x14ac:dyDescent="0.2"/>
  <cols>
    <col min="1" max="1" width="2.7109375" customWidth="1"/>
    <col min="2" max="2" width="20.85546875" bestFit="1" customWidth="1"/>
    <col min="3" max="14" width="3.5703125" customWidth="1"/>
    <col min="15" max="15" width="4.7109375" customWidth="1"/>
    <col min="16" max="16" width="3.28515625" bestFit="1" customWidth="1"/>
    <col min="17" max="17" width="5" customWidth="1"/>
    <col min="18" max="18" width="2.7109375" customWidth="1"/>
    <col min="19" max="19" width="20.85546875" bestFit="1" customWidth="1"/>
    <col min="20" max="31" width="3.5703125" customWidth="1"/>
    <col min="32" max="32" width="4.42578125" customWidth="1"/>
    <col min="33" max="33" width="3.5703125" customWidth="1"/>
    <col min="34" max="34" width="4.7109375" customWidth="1"/>
    <col min="35" max="35" width="2.7109375" customWidth="1"/>
    <col min="36" max="36" width="23.85546875" bestFit="1" customWidth="1"/>
    <col min="37" max="48" width="3.5703125" customWidth="1"/>
    <col min="49" max="49" width="4.42578125" bestFit="1" customWidth="1"/>
    <col min="50" max="50" width="3.5703125" customWidth="1"/>
    <col min="51" max="51" width="4.7109375" customWidth="1"/>
    <col min="52" max="52" width="2.7109375" customWidth="1"/>
    <col min="53" max="53" width="23.85546875" bestFit="1" customWidth="1"/>
    <col min="54" max="65" width="3.5703125" customWidth="1"/>
    <col min="66" max="66" width="4.42578125" bestFit="1" customWidth="1"/>
    <col min="67" max="67" width="3.5703125" customWidth="1"/>
    <col min="68" max="68" width="4.7109375" customWidth="1"/>
  </cols>
  <sheetData>
    <row r="1" spans="2:68" ht="25.5" customHeight="1" x14ac:dyDescent="0.2"/>
    <row r="2" spans="2:68" s="1" customFormat="1" x14ac:dyDescent="0.2">
      <c r="B2"/>
      <c r="C2" s="15"/>
      <c r="D2" s="40" t="s">
        <v>6</v>
      </c>
      <c r="E2" s="41"/>
      <c r="F2" s="41"/>
    </row>
    <row r="8" spans="2:68" ht="21" thickBot="1" x14ac:dyDescent="0.35">
      <c r="B8" s="42" t="s">
        <v>36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S8" s="42" t="s">
        <v>38</v>
      </c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J8" s="42" t="s">
        <v>37</v>
      </c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BA8" s="42" t="s">
        <v>39</v>
      </c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</row>
    <row r="9" spans="2:68" ht="179.25" customHeight="1" thickBot="1" x14ac:dyDescent="0.25">
      <c r="B9" s="14" t="s">
        <v>5</v>
      </c>
      <c r="C9" s="13" t="s">
        <v>15</v>
      </c>
      <c r="D9" s="13" t="s">
        <v>16</v>
      </c>
      <c r="E9" s="13" t="s">
        <v>17</v>
      </c>
      <c r="F9" s="13" t="s">
        <v>18</v>
      </c>
      <c r="G9" s="13" t="s">
        <v>59</v>
      </c>
      <c r="H9" s="13" t="s">
        <v>60</v>
      </c>
      <c r="I9" s="13" t="s">
        <v>61</v>
      </c>
      <c r="J9" s="13" t="s">
        <v>65</v>
      </c>
      <c r="K9" s="13" t="s">
        <v>67</v>
      </c>
      <c r="L9" s="13" t="s">
        <v>62</v>
      </c>
      <c r="M9" s="13" t="s">
        <v>63</v>
      </c>
      <c r="N9" s="13" t="s">
        <v>64</v>
      </c>
      <c r="O9" s="13" t="s">
        <v>7</v>
      </c>
      <c r="P9" s="22" t="s">
        <v>8</v>
      </c>
      <c r="Q9" s="23" t="s">
        <v>0</v>
      </c>
      <c r="S9" s="14" t="s">
        <v>5</v>
      </c>
      <c r="T9" s="13" t="s">
        <v>15</v>
      </c>
      <c r="U9" s="13" t="s">
        <v>16</v>
      </c>
      <c r="V9" s="13" t="s">
        <v>17</v>
      </c>
      <c r="W9" s="13" t="s">
        <v>18</v>
      </c>
      <c r="X9" s="13" t="s">
        <v>59</v>
      </c>
      <c r="Y9" s="13" t="s">
        <v>60</v>
      </c>
      <c r="Z9" s="13" t="s">
        <v>61</v>
      </c>
      <c r="AA9" s="13" t="s">
        <v>65</v>
      </c>
      <c r="AB9" s="13" t="s">
        <v>67</v>
      </c>
      <c r="AC9" s="13" t="s">
        <v>62</v>
      </c>
      <c r="AD9" s="13" t="s">
        <v>63</v>
      </c>
      <c r="AE9" s="13" t="s">
        <v>64</v>
      </c>
      <c r="AF9" s="13" t="s">
        <v>7</v>
      </c>
      <c r="AG9" s="22" t="s">
        <v>8</v>
      </c>
      <c r="AH9" s="23" t="s">
        <v>0</v>
      </c>
      <c r="AJ9" s="14" t="s">
        <v>5</v>
      </c>
      <c r="AK9" s="13" t="s">
        <v>15</v>
      </c>
      <c r="AL9" s="13" t="s">
        <v>16</v>
      </c>
      <c r="AM9" s="13" t="s">
        <v>17</v>
      </c>
      <c r="AN9" s="13" t="s">
        <v>18</v>
      </c>
      <c r="AO9" s="13" t="s">
        <v>59</v>
      </c>
      <c r="AP9" s="13" t="s">
        <v>60</v>
      </c>
      <c r="AQ9" s="13" t="s">
        <v>61</v>
      </c>
      <c r="AR9" s="13" t="s">
        <v>65</v>
      </c>
      <c r="AS9" s="13" t="s">
        <v>67</v>
      </c>
      <c r="AT9" s="13" t="s">
        <v>62</v>
      </c>
      <c r="AU9" s="13" t="s">
        <v>63</v>
      </c>
      <c r="AV9" s="22" t="s">
        <v>64</v>
      </c>
      <c r="AW9" s="13" t="s">
        <v>7</v>
      </c>
      <c r="AX9" s="22" t="s">
        <v>8</v>
      </c>
      <c r="AY9" s="23" t="s">
        <v>0</v>
      </c>
      <c r="BA9" s="14" t="s">
        <v>5</v>
      </c>
      <c r="BB9" s="13" t="s">
        <v>15</v>
      </c>
      <c r="BC9" s="13" t="s">
        <v>16</v>
      </c>
      <c r="BD9" s="13" t="s">
        <v>17</v>
      </c>
      <c r="BE9" s="13" t="s">
        <v>18</v>
      </c>
      <c r="BF9" s="13" t="s">
        <v>59</v>
      </c>
      <c r="BG9" s="13" t="s">
        <v>60</v>
      </c>
      <c r="BH9" s="13" t="s">
        <v>61</v>
      </c>
      <c r="BI9" s="13" t="s">
        <v>65</v>
      </c>
      <c r="BJ9" s="13" t="s">
        <v>67</v>
      </c>
      <c r="BK9" s="13" t="s">
        <v>62</v>
      </c>
      <c r="BL9" s="13" t="s">
        <v>63</v>
      </c>
      <c r="BM9" s="13" t="s">
        <v>64</v>
      </c>
      <c r="BN9" s="13" t="s">
        <v>7</v>
      </c>
      <c r="BO9" s="22" t="s">
        <v>8</v>
      </c>
      <c r="BP9" s="23" t="s">
        <v>0</v>
      </c>
    </row>
    <row r="10" spans="2:68" x14ac:dyDescent="0.2">
      <c r="B10" s="17" t="s">
        <v>26</v>
      </c>
      <c r="C10" s="20">
        <f>IFERROR(VLOOKUP($B10,'Bourne Run in the Woods (3k)'!$B$6:$D$9,3,FALSE),0)</f>
        <v>50</v>
      </c>
      <c r="D10" s="20">
        <f>IFERROR(VLOOKUP($AJ10,'Cambridge Cambourne (1M)'!$B$6:$D$9,3,FALSE),0)</f>
        <v>0</v>
      </c>
      <c r="E10" s="20">
        <f>IFERROR(VLOOKUP($B10,'Langtoft Fun Run (3k)'!$B$6:$D$9,3,FALSE),0)</f>
        <v>50</v>
      </c>
      <c r="F10" s="20">
        <f>IFERROR(VLOOKUP($B10,'Little Bytham Farm Run (5k)'!$B$6:$D$9,3,FALSE),0)</f>
        <v>50</v>
      </c>
      <c r="G10" s="20">
        <f>IFERROR(VLOOKUP($B10,'Eye Grand Prix (3k)'!$B$6:$D$9,3,FALSE),0)</f>
        <v>0</v>
      </c>
      <c r="H10" s="20">
        <f>IFERROR(VLOOKUP($B10,'Stamford Grand Prix (3k)'!$B$6:$D$9,3,FALSE),0)</f>
        <v>50</v>
      </c>
      <c r="I10" s="20">
        <f>IFERROR(VLOOKUP($B10,'PANVAC Grand Prix (3k)'!$B:$D,4,FALSE),0)</f>
        <v>0</v>
      </c>
      <c r="J10" s="20">
        <f>IFERROR(VLOOKUP($B10,'Werrington Grand Prix (3k)'!$B:$D,4,FALSE),0)</f>
        <v>0</v>
      </c>
      <c r="K10" s="20">
        <f>IFERROR(VLOOKUP($B10,'Werrington Grand Prix (3k)'!$B:$D,4,FALSE),0)</f>
        <v>0</v>
      </c>
      <c r="L10" s="20">
        <f>IFERROR(VLOOKUP(B10,'Bushfield Grand Prix (3k)'!$B$6:$D$9,3,FALSE),0)</f>
        <v>50</v>
      </c>
      <c r="M10" s="20">
        <f>IFERROR(VLOOKUP($B10,'RW Junior parkrun (2k)'!$B:$D,4,FALSE),0)</f>
        <v>0</v>
      </c>
      <c r="N10" s="20">
        <f>IFERROR(VLOOKUP($B10,'Peterborough Fun Run (5k)'!$B:$D,4,FALSE),0)</f>
        <v>0</v>
      </c>
      <c r="O10" s="18">
        <f>LARGE(C10:L10,1)+LARGE(C10:L10,2)+LARGE(C10:L10,3)+LARGE(C10:L10,4)+LARGE(C10:L10,5)</f>
        <v>250</v>
      </c>
      <c r="P10" s="18">
        <f>COUNTIF(C10:L10,"&gt;.09")</f>
        <v>5</v>
      </c>
      <c r="Q10" s="16">
        <v>1</v>
      </c>
      <c r="S10" s="17" t="s">
        <v>26</v>
      </c>
      <c r="T10" s="20">
        <f>IFERROR(VLOOKUP($S10,'Bourne Run in the Woods (3k)'!$B$14:$D$17,3,FALSE),0)</f>
        <v>50</v>
      </c>
      <c r="U10" s="20">
        <f>IFERROR(VLOOKUP($AJ10,'Cambridge Cambourne (1M)'!$B$14:$D$17,3,FALSE),0)</f>
        <v>0</v>
      </c>
      <c r="V10" s="20">
        <f>IFERROR(VLOOKUP($S10,'Langtoft Fun Run (3k)'!$B$17:$D$19,3,FALSE),0)</f>
        <v>50</v>
      </c>
      <c r="W10" s="20">
        <f>IFERROR(VLOOKUP($S10,'Little Bytham Farm Run (5k)'!$B$14:$D$17,3,FALSE),0)</f>
        <v>50</v>
      </c>
      <c r="X10" s="20">
        <f>IFERROR(VLOOKUP($S10,'Eye Grand Prix (3k)'!$B$14:$D$17,3,FALSE),0)</f>
        <v>0</v>
      </c>
      <c r="Y10" s="20">
        <f>IFERROR(VLOOKUP($S10,'Stamford Grand Prix (3k)'!$B$14:$D$17,3,FALSE),0)</f>
        <v>50</v>
      </c>
      <c r="Z10" s="20">
        <f>IFERROR(VLOOKUP($S10,'PANVAC Grand Prix (3k)'!$B:$D,4,FALSE),0)</f>
        <v>0</v>
      </c>
      <c r="AA10" s="20">
        <f>IFERROR(VLOOKUP($S10,'Werrington Grand Prix (3k)'!$B:$D,4,FALSE),0)</f>
        <v>0</v>
      </c>
      <c r="AB10" s="20">
        <f>IFERROR(VLOOKUP($S10,'Werrington Grand Prix (3k)'!$B:$D,4,FALSE),0)</f>
        <v>0</v>
      </c>
      <c r="AC10" s="20">
        <f>IFERROR(VLOOKUP($S10,'Bushfield Grand Prix (3k)'!$B$14:$D$17,3,FALSE),0)</f>
        <v>50</v>
      </c>
      <c r="AD10" s="20">
        <f>IFERROR(VLOOKUP($S10,'RW Junior parkrun (2k)'!$B:$D,4,FALSE),0)</f>
        <v>0</v>
      </c>
      <c r="AE10" s="20">
        <f>IFERROR(VLOOKUP($S10,'Peterborough Fun Run (5k)'!$B:$D,4,FALSE),0)</f>
        <v>0</v>
      </c>
      <c r="AF10" s="18">
        <f>LARGE(T10:AE10,1)+LARGE(T10:AE10,2)+LARGE(T10:AE10,3)+LARGE(T10:AE10,4)+LARGE(T10:AE10,5)</f>
        <v>250</v>
      </c>
      <c r="AG10" s="18">
        <f>COUNTIF(T10:AC10,"&gt;.09")</f>
        <v>5</v>
      </c>
      <c r="AH10" s="16">
        <v>1</v>
      </c>
      <c r="AJ10" s="17" t="s">
        <v>56</v>
      </c>
      <c r="AK10" s="20">
        <f>IFERROR(VLOOKUP($AJ10,'Bourne Run in the Woods (3k)'!$F$6:$H$11,3,FALSE),0)</f>
        <v>0</v>
      </c>
      <c r="AL10" s="20">
        <f>IFERROR(VLOOKUP($AJ10,'Cambridge Cambourne (1M)'!$F$6:$H$11,3,FALSE),0)</f>
        <v>0</v>
      </c>
      <c r="AM10" s="20">
        <f>IFERROR(VLOOKUP($AJ10,'Langtoft Fun Run (3k)'!$F$6:$H$13,3,FALSE),0)</f>
        <v>0</v>
      </c>
      <c r="AN10" s="20">
        <f>IFERROR(VLOOKUP($AJ10,'Little Bytham Farm Run (5k)'!$F$6:$H$11,3,FALSE),0)</f>
        <v>50</v>
      </c>
      <c r="AO10" s="20">
        <f>IFERROR(VLOOKUP($AJ10,'Eye Grand Prix (3k)'!$F$6:$H$11,3,FALSE),0)</f>
        <v>50</v>
      </c>
      <c r="AP10" s="20">
        <f>IFERROR(VLOOKUP($AJ10,'Stamford Grand Prix (3k)'!$F$6:$H$11,3,FALSE),0)</f>
        <v>48</v>
      </c>
      <c r="AQ10" s="20">
        <f>IFERROR(VLOOKUP($AJ10,'PANVAC Grand Prix (3k)'!$F$6:$H$11,3,FALSE),0)</f>
        <v>0</v>
      </c>
      <c r="AR10" s="20">
        <f>IFERROR(VLOOKUP($AJ10,'Werrington Grand Prix (3k)'!$F$6:$H$11,3,FALSE),0)</f>
        <v>50</v>
      </c>
      <c r="AS10" s="20">
        <f>IFERROR(VLOOKUP($AJ10,'Werrington Grand Prix (3k)'!$F:$H,4,FALSE),0)</f>
        <v>0</v>
      </c>
      <c r="AT10" s="20">
        <f>IFERROR(VLOOKUP($AJ10,'Bushfield Grand Prix (3k)'!$F$6:$H$11,3,FALSE),0)</f>
        <v>50</v>
      </c>
      <c r="AU10" s="18">
        <f>IFERROR(VLOOKUP($AJ10,'RW Junior parkrun (2k)'!$F$6:$H$11,3,FALSE),0)</f>
        <v>0</v>
      </c>
      <c r="AV10" s="18">
        <v>50</v>
      </c>
      <c r="AW10" s="18">
        <f t="shared" ref="AW10:AW19" si="0">LARGE(AK10:AV10,1)+LARGE(AK10:AV10,2)+LARGE(AK10:AV10,3)+LARGE(AK10:AV10,4)+LARGE(AK10:AV10,5)</f>
        <v>250</v>
      </c>
      <c r="AX10" s="18">
        <f t="shared" ref="AX10:AX19" si="1">COUNTIF(AK10:AT10,"&gt;.09")</f>
        <v>5</v>
      </c>
      <c r="AY10" s="19" t="s">
        <v>78</v>
      </c>
      <c r="BA10" s="9" t="s">
        <v>31</v>
      </c>
      <c r="BB10" s="20">
        <f>IFERROR(VLOOKUP($BA10,'Bourne Run in the Woods (3k)'!$F$14:$H$19,3,FALSE),0)</f>
        <v>50</v>
      </c>
      <c r="BC10" s="20">
        <f>IFERROR(VLOOKUP($BA10,'Cambridge Cambourne (1M)'!$F$14:$H$19,3,FALSE),0)</f>
        <v>50</v>
      </c>
      <c r="BD10" s="20">
        <f>IFERROR(VLOOKUP($BA10,'Langtoft Fun Run (3k)'!$F$16:$H$23,3,FALSE),0)</f>
        <v>50</v>
      </c>
      <c r="BE10" s="20">
        <f>IFERROR(VLOOKUP($BA10,'Little Bytham Farm Run (5k)'!$F$14:$H$19,3,FALSE),0)</f>
        <v>0</v>
      </c>
      <c r="BF10" s="20">
        <f>IFERROR(VLOOKUP($BA10,'Eye Grand Prix (3k)'!$F$14:$H$19,3,FALSE),0)</f>
        <v>0</v>
      </c>
      <c r="BG10" s="20">
        <f>IFERROR(VLOOKUP($BA10,'Stamford Grand Prix (3k)'!$F$14:$H$19,3,FALSE),0)</f>
        <v>50</v>
      </c>
      <c r="BH10" s="20">
        <f>IFERROR(VLOOKUP($BA10,'PANVAC Grand Prix (3k)'!$F$14:$H$19,3,FALSE),0)</f>
        <v>50</v>
      </c>
      <c r="BI10" s="20">
        <f>IFERROR(VLOOKUP($BA10,'Werrington Grand Prix (3k)'!$F$14:$H$19,3,FALSE),0)</f>
        <v>0</v>
      </c>
      <c r="BJ10" s="20">
        <f>IFERROR(VLOOKUP($BA10,'Werrington Grand Prix (3k)'!$F$14:$H$19,3,FALSE),0)</f>
        <v>0</v>
      </c>
      <c r="BK10" s="20">
        <f>IFERROR(VLOOKUP($BA10,'Bushfield Grand Prix (3k)'!$F$14:$H$19,3,FALSE),0)</f>
        <v>0</v>
      </c>
      <c r="BL10" s="20">
        <f>IFERROR(VLOOKUP($BA10,'RW Junior parkrun (2k)'!$F$14:$H$19,3,FALSE),0)</f>
        <v>50</v>
      </c>
      <c r="BM10" s="20">
        <f>IFERROR(VLOOKUP($BA10,'Peterborough Fun Run (5k)'!$F:$H,4,FALSE),0)</f>
        <v>0</v>
      </c>
      <c r="BN10" s="18">
        <f t="shared" ref="BN10:BN19" si="2">LARGE(BB10:BM10,1)+LARGE(BB10:BM10,2)+LARGE(BB10:BM10,3)+LARGE(BB10:BM10,4)+LARGE(BB10:BM10,5)</f>
        <v>250</v>
      </c>
      <c r="BO10" s="18">
        <f t="shared" ref="BO10:BO19" si="3">COUNTIF(BB10:BK10,"&gt;.09")</f>
        <v>5</v>
      </c>
      <c r="BP10" s="19">
        <v>1</v>
      </c>
    </row>
    <row r="11" spans="2:68" x14ac:dyDescent="0.2">
      <c r="B11" s="17" t="s">
        <v>28</v>
      </c>
      <c r="C11" s="20">
        <f>IFERROR(VLOOKUP($B11,'Bourne Run in the Woods (3k)'!$B$6:$D$9,3,FALSE),0)</f>
        <v>49</v>
      </c>
      <c r="D11" s="20">
        <f>IFERROR(VLOOKUP($AJ11,'Cambridge Cambourne (1M)'!$B$6:$D$9,3,FALSE),0)</f>
        <v>0</v>
      </c>
      <c r="E11" s="20">
        <f>IFERROR(VLOOKUP($B11,'Langtoft Fun Run (3k)'!$B$6:$D$9,3,FALSE),0)</f>
        <v>49</v>
      </c>
      <c r="F11" s="20">
        <f>IFERROR(VLOOKUP($B11,'Little Bytham Farm Run (5k)'!$B$6:$D$9,3,FALSE),0)</f>
        <v>0</v>
      </c>
      <c r="G11" s="20">
        <f>IFERROR(VLOOKUP($B11,'Eye Grand Prix (3k)'!$B$6:$D$9,3,FALSE),0)</f>
        <v>0</v>
      </c>
      <c r="H11" s="20">
        <f>IFERROR(VLOOKUP($B11,'Stamford Grand Prix (3k)'!$B$6:$D$9,3,FALSE),0)</f>
        <v>49</v>
      </c>
      <c r="I11" s="20">
        <f>IFERROR(VLOOKUP($B11,'PANVAC Grand Prix (3k)'!$B:$D,4,FALSE),0)</f>
        <v>0</v>
      </c>
      <c r="J11" s="20">
        <f>IFERROR(VLOOKUP($B11,'Werrington Grand Prix (3k)'!$B:$D,4,FALSE),0)</f>
        <v>0</v>
      </c>
      <c r="K11" s="20">
        <f>IFERROR(VLOOKUP($B11,'Werrington Grand Prix (3k)'!$B:$D,4,FALSE),0)</f>
        <v>0</v>
      </c>
      <c r="L11" s="20">
        <f>IFERROR(VLOOKUP(B11,'Bushfield Grand Prix (3k)'!$B$6:$D$9,3,FALSE),0)</f>
        <v>0</v>
      </c>
      <c r="M11" s="20">
        <f>IFERROR(VLOOKUP($B11,'RW Junior parkrun (2k)'!$B:$D,4,FALSE),0)</f>
        <v>0</v>
      </c>
      <c r="N11" s="20">
        <f>IFERROR(VLOOKUP($B11,'Peterborough Fun Run (5k)'!$B:$D,4,FALSE),0)</f>
        <v>0</v>
      </c>
      <c r="O11" s="18">
        <f>LARGE(C11:L11,1)+LARGE(C11:L11,2)+LARGE(C11:L11,3)+LARGE(C11:L11,4)+LARGE(C11:L11,5)</f>
        <v>147</v>
      </c>
      <c r="P11" s="18">
        <f>COUNTIF(C11:L11,"&gt;.09")</f>
        <v>3</v>
      </c>
      <c r="Q11" s="16">
        <v>2</v>
      </c>
      <c r="S11" s="17" t="s">
        <v>28</v>
      </c>
      <c r="T11" s="20">
        <f>IFERROR(VLOOKUP($S11,'Bourne Run in the Woods (3k)'!$B$14:$D$17,3,FALSE),0)</f>
        <v>49</v>
      </c>
      <c r="U11" s="20">
        <f>IFERROR(VLOOKUP($AJ11,'Cambridge Cambourne (1M)'!$B$14:$D$17,3,FALSE),0)</f>
        <v>0</v>
      </c>
      <c r="V11" s="20">
        <f>IFERROR(VLOOKUP($S11,'Langtoft Fun Run (3k)'!$B$17:$D$19,3,FALSE),0)</f>
        <v>49</v>
      </c>
      <c r="W11" s="20">
        <f>IFERROR(VLOOKUP($S11,'Little Bytham Farm Run (5k)'!$B$14:$D$17,3,FALSE),0)</f>
        <v>0</v>
      </c>
      <c r="X11" s="20">
        <f>IFERROR(VLOOKUP($S11,'Eye Grand Prix (3k)'!$B$14:$D$17,3,FALSE),0)</f>
        <v>0</v>
      </c>
      <c r="Y11" s="20">
        <f>IFERROR(VLOOKUP($S11,'Stamford Grand Prix (3k)'!$B$14:$D$17,3,FALSE),0)</f>
        <v>49</v>
      </c>
      <c r="Z11" s="20">
        <f>IFERROR(VLOOKUP($B11,'PANVAC Grand Prix (3k)'!$B:$D,4,FALSE),0)</f>
        <v>0</v>
      </c>
      <c r="AA11" s="20">
        <f>IFERROR(VLOOKUP($B11,'Werrington Grand Prix (3k)'!$B:$D,4,FALSE),0)</f>
        <v>0</v>
      </c>
      <c r="AB11" s="20">
        <f>IFERROR(VLOOKUP($B11,'Werrington Grand Prix (3k)'!$B:$D,4,FALSE),0)</f>
        <v>0</v>
      </c>
      <c r="AC11" s="20">
        <f>IFERROR(VLOOKUP($S11,'Bushfield Grand Prix (3k)'!$B$14:$D$17,3,FALSE),0)</f>
        <v>0</v>
      </c>
      <c r="AD11" s="20">
        <f>IFERROR(VLOOKUP($B11,'RW Junior parkrun (2k)'!$B:$D,4,FALSE),0)</f>
        <v>0</v>
      </c>
      <c r="AE11" s="20">
        <v>0</v>
      </c>
      <c r="AF11" s="18">
        <f>LARGE(T11:AE11,1)+LARGE(T11:AE11,2)+LARGE(T11:AE11,3)+LARGE(T11:AE11,4)+LARGE(T11:AE11,5)</f>
        <v>147</v>
      </c>
      <c r="AG11" s="18">
        <f>COUNTIF(T11:AC11,"&gt;.09")</f>
        <v>3</v>
      </c>
      <c r="AH11" s="16">
        <v>2</v>
      </c>
      <c r="AJ11" s="17" t="s">
        <v>31</v>
      </c>
      <c r="AK11" s="20">
        <f>IFERROR(VLOOKUP($AJ11,'Bourne Run in the Woods (3k)'!$F$6:$H$11,3,FALSE),0)</f>
        <v>48</v>
      </c>
      <c r="AL11" s="20">
        <f>IFERROR(VLOOKUP($AJ11,'Cambridge Cambourne (1M)'!$F$6:$H$11,3,FALSE),0)</f>
        <v>50</v>
      </c>
      <c r="AM11" s="20">
        <f>IFERROR(VLOOKUP($AJ11,'Langtoft Fun Run (3k)'!$F$6:$H$13,3,FALSE),0)</f>
        <v>48</v>
      </c>
      <c r="AN11" s="20">
        <f>IFERROR(VLOOKUP($AJ11,'Little Bytham Farm Run (5k)'!$F$6:$H$11,3,FALSE),0)</f>
        <v>0</v>
      </c>
      <c r="AO11" s="20">
        <f>IFERROR(VLOOKUP($AJ11,'Eye Grand Prix (3k)'!$F$6:$H$11,3,FALSE),0)</f>
        <v>0</v>
      </c>
      <c r="AP11" s="20">
        <f>IFERROR(VLOOKUP($AJ11,'Stamford Grand Prix (3k)'!$F$6:$H$11,3,FALSE),0)</f>
        <v>50</v>
      </c>
      <c r="AQ11" s="20">
        <f>IFERROR(VLOOKUP($AJ11,'PANVAC Grand Prix (3k)'!$F$6:$H$11,3,FALSE),0)</f>
        <v>50</v>
      </c>
      <c r="AR11" s="20">
        <f>IFERROR(VLOOKUP($AJ11,'Werrington Grand Prix (3k)'!$F$6:$H$11,3,FALSE),0)</f>
        <v>0</v>
      </c>
      <c r="AS11" s="20">
        <f>IFERROR(VLOOKUP($AJ11,'Werrington Grand Prix (3k)'!$F:$H,4,FALSE),0)</f>
        <v>0</v>
      </c>
      <c r="AT11" s="20">
        <f>IFERROR(VLOOKUP($AJ11,'Bushfield Grand Prix (3k)'!$F$6:$H$11,3,FALSE),0)</f>
        <v>0</v>
      </c>
      <c r="AU11" s="18">
        <f>IFERROR(VLOOKUP($AJ11,'RW Junior parkrun (2k)'!$F$6:$H$11,3,FALSE),0)</f>
        <v>50</v>
      </c>
      <c r="AV11" s="18">
        <f>IFERROR(VLOOKUP($AJ11,'Peterborough Fun Run (5k)'!$F:$H,4,FALSE),0)</f>
        <v>0</v>
      </c>
      <c r="AW11" s="18">
        <f t="shared" si="0"/>
        <v>248</v>
      </c>
      <c r="AX11" s="18">
        <f t="shared" si="1"/>
        <v>5</v>
      </c>
      <c r="AY11" s="19" t="s">
        <v>78</v>
      </c>
      <c r="BA11" s="9" t="s">
        <v>56</v>
      </c>
      <c r="BB11" s="20">
        <f>IFERROR(VLOOKUP($BA11,'Bourne Run in the Woods (3k)'!$F$14:$H$19,3,FALSE),0)</f>
        <v>0</v>
      </c>
      <c r="BC11" s="20">
        <f>IFERROR(VLOOKUP($BA11,'Cambridge Cambourne (1M)'!$F$14:$H$19,3,FALSE),0)</f>
        <v>0</v>
      </c>
      <c r="BD11" s="20">
        <f>IFERROR(VLOOKUP($BA11,'Langtoft Fun Run (3k)'!$F$16:$H$23,3,FALSE),0)</f>
        <v>0</v>
      </c>
      <c r="BE11" s="20">
        <f>IFERROR(VLOOKUP($BA11,'Little Bytham Farm Run (5k)'!$F$14:$H$19,3,FALSE),0)</f>
        <v>50</v>
      </c>
      <c r="BF11" s="20">
        <f>IFERROR(VLOOKUP($BA11,'Eye Grand Prix (3k)'!$F$14:$H$19,3,FALSE),0)</f>
        <v>50</v>
      </c>
      <c r="BG11" s="20">
        <f>IFERROR(VLOOKUP($BA11,'Stamford Grand Prix (3k)'!$F$14:$H$19,3,FALSE),0)</f>
        <v>46</v>
      </c>
      <c r="BH11" s="20">
        <f>IFERROR(VLOOKUP($BA11,'PANVAC Grand Prix (3k)'!$F$14:$H$19,3,FALSE),0)</f>
        <v>0</v>
      </c>
      <c r="BI11" s="20">
        <f>IFERROR(VLOOKUP($BA11,'Werrington Grand Prix (3k)'!$F$14:$H$19,3,FALSE),0)</f>
        <v>50</v>
      </c>
      <c r="BJ11" s="20">
        <v>0</v>
      </c>
      <c r="BK11" s="20">
        <f>IFERROR(VLOOKUP($BA11,'Bushfield Grand Prix (3k)'!$F$14:$H$19,3,FALSE),0)</f>
        <v>49</v>
      </c>
      <c r="BL11" s="20">
        <f>IFERROR(VLOOKUP($BA11,'RW Junior parkrun (2k)'!$F$14:$H$19,3,FALSE),0)</f>
        <v>0</v>
      </c>
      <c r="BM11" s="20">
        <v>50</v>
      </c>
      <c r="BN11" s="18">
        <f t="shared" si="2"/>
        <v>249</v>
      </c>
      <c r="BO11" s="18">
        <f t="shared" si="3"/>
        <v>5</v>
      </c>
      <c r="BP11" s="19">
        <v>2</v>
      </c>
    </row>
    <row r="12" spans="2:68" x14ac:dyDescent="0.2">
      <c r="B12" s="17" t="s">
        <v>27</v>
      </c>
      <c r="C12" s="20">
        <f>IFERROR(VLOOKUP($B12,'Bourne Run in the Woods (3k)'!$B$6:$D$9,3,FALSE),0)</f>
        <v>48</v>
      </c>
      <c r="D12" s="20">
        <f>IFERROR(VLOOKUP($AJ12,'Cambridge Cambourne (1M)'!$B$6:$D$9,3,FALSE),0)</f>
        <v>0</v>
      </c>
      <c r="E12" s="20">
        <f>IFERROR(VLOOKUP($B12,'Langtoft Fun Run (3k)'!$B$6:$D$9,3,FALSE),0)</f>
        <v>48</v>
      </c>
      <c r="F12" s="20">
        <f>IFERROR(VLOOKUP($B12,'Little Bytham Farm Run (5k)'!$B$6:$D$9,3,FALSE),0)</f>
        <v>0</v>
      </c>
      <c r="G12" s="20">
        <f>IFERROR(VLOOKUP($B12,'Eye Grand Prix (3k)'!$B$6:$D$9,3,FALSE),0)</f>
        <v>0</v>
      </c>
      <c r="H12" s="20">
        <f>IFERROR(VLOOKUP($B12,'Stamford Grand Prix (3k)'!$B$6:$D$9,3,FALSE),0)</f>
        <v>48</v>
      </c>
      <c r="I12" s="20">
        <f>IFERROR(VLOOKUP($B12,'PANVAC Grand Prix (3k)'!$B:$D,4,FALSE),0)</f>
        <v>0</v>
      </c>
      <c r="J12" s="20">
        <f>IFERROR(VLOOKUP($B12,'Werrington Grand Prix (3k)'!$B:$D,4,FALSE),0)</f>
        <v>0</v>
      </c>
      <c r="K12" s="20">
        <f>IFERROR(VLOOKUP($B12,'Werrington Grand Prix (3k)'!$B:$D,4,FALSE),0)</f>
        <v>0</v>
      </c>
      <c r="L12" s="20">
        <f>IFERROR(VLOOKUP(B12,'Bushfield Grand Prix (3k)'!$B$6:$D$9,3,FALSE),0)</f>
        <v>0</v>
      </c>
      <c r="M12" s="20">
        <f>IFERROR(VLOOKUP($B12,'RW Junior parkrun (2k)'!$B:$D,4,FALSE),0)</f>
        <v>0</v>
      </c>
      <c r="N12" s="20">
        <f>IFERROR(VLOOKUP($B12,'Peterborough Fun Run (5k)'!$B:$D,4,FALSE),0)</f>
        <v>0</v>
      </c>
      <c r="O12" s="18">
        <f>LARGE(C12:L12,1)+LARGE(C12:L12,2)+LARGE(C12:L12,3)+LARGE(C12:L12,4)+LARGE(C12:L12,5)</f>
        <v>144</v>
      </c>
      <c r="P12" s="18">
        <f>COUNTIF(C12:L12,"&gt;.09")</f>
        <v>3</v>
      </c>
      <c r="Q12" s="16">
        <v>3</v>
      </c>
      <c r="S12" s="17" t="s">
        <v>27</v>
      </c>
      <c r="T12" s="20">
        <f>IFERROR(VLOOKUP($S12,'Bourne Run in the Woods (3k)'!$B$14:$D$17,3,FALSE),0)</f>
        <v>48</v>
      </c>
      <c r="U12" s="20">
        <f>IFERROR(VLOOKUP($AJ12,'Cambridge Cambourne (1M)'!$B$14:$D$17,3,FALSE),0)</f>
        <v>0</v>
      </c>
      <c r="V12" s="20">
        <f>IFERROR(VLOOKUP($S12,'Langtoft Fun Run (3k)'!$B$17:$D$19,3,FALSE),0)</f>
        <v>48</v>
      </c>
      <c r="W12" s="20">
        <f>IFERROR(VLOOKUP($S12,'Little Bytham Farm Run (5k)'!$B$14:$D$17,3,FALSE),0)</f>
        <v>0</v>
      </c>
      <c r="X12" s="20">
        <f>IFERROR(VLOOKUP($S12,'Eye Grand Prix (3k)'!$B$14:$D$17,3,FALSE),0)</f>
        <v>0</v>
      </c>
      <c r="Y12" s="20">
        <f>IFERROR(VLOOKUP($S12,'Stamford Grand Prix (3k)'!$B$14:$D$17,3,FALSE),0)</f>
        <v>48</v>
      </c>
      <c r="Z12" s="20">
        <f>IFERROR(VLOOKUP($B12,'PANVAC Grand Prix (3k)'!$B:$D,4,FALSE),0)</f>
        <v>0</v>
      </c>
      <c r="AA12" s="20">
        <f>IFERROR(VLOOKUP($B12,'Werrington Grand Prix (3k)'!$B:$D,4,FALSE),0)</f>
        <v>0</v>
      </c>
      <c r="AB12" s="20">
        <f>IFERROR(VLOOKUP($B12,'Werrington Grand Prix (3k)'!$B:$D,4,FALSE),0)</f>
        <v>0</v>
      </c>
      <c r="AC12" s="20">
        <f>IFERROR(VLOOKUP($S12,'Bushfield Grand Prix (3k)'!$B$14:$D$17,3,FALSE),0)</f>
        <v>0</v>
      </c>
      <c r="AD12" s="20">
        <f>IFERROR(VLOOKUP($B12,'RW Junior parkrun (2k)'!$B:$D,4,FALSE),0)</f>
        <v>0</v>
      </c>
      <c r="AE12" s="20">
        <f>IFERROR(VLOOKUP($B12,'Peterborough Fun Run (5k)'!$B:$D,4,FALSE),0)</f>
        <v>0</v>
      </c>
      <c r="AF12" s="18">
        <f>LARGE(T12:AE12,1)+LARGE(T12:AE12,2)+LARGE(T12:AE12,3)+LARGE(T12:AE12,4)+LARGE(T12:AE12,5)</f>
        <v>144</v>
      </c>
      <c r="AG12" s="18">
        <f>COUNTIF(T12:AC12,"&gt;.09")</f>
        <v>3</v>
      </c>
      <c r="AH12" s="16">
        <v>3</v>
      </c>
      <c r="AJ12" s="17" t="s">
        <v>71</v>
      </c>
      <c r="AK12" s="20">
        <f>IFERROR(VLOOKUP($AJ12,'Bourne Run in the Woods (3k)'!$F$6:$H$11,3,FALSE),0)</f>
        <v>0</v>
      </c>
      <c r="AL12" s="20">
        <f>IFERROR(VLOOKUP($AJ12,'Cambridge Cambourne (1M)'!$F$6:$H$11,3,FALSE),0)</f>
        <v>0</v>
      </c>
      <c r="AM12" s="20">
        <f>IFERROR(VLOOKUP($AJ12,'Langtoft Fun Run (3k)'!$F$6:$H$13,3,FALSE),0)</f>
        <v>0</v>
      </c>
      <c r="AN12" s="20">
        <f>IFERROR(VLOOKUP($AJ12,'Little Bytham Farm Run (5k)'!$F$6:$H$11,3,FALSE),0)</f>
        <v>0</v>
      </c>
      <c r="AO12" s="20">
        <f>IFERROR(VLOOKUP($AJ12,'Eye Grand Prix (3k)'!$F$6:$H$11,3,FALSE),0)</f>
        <v>0</v>
      </c>
      <c r="AP12" s="20">
        <f>IFERROR(VLOOKUP($AJ12,'Stamford Grand Prix (3k)'!$F$6:$H$11,3,FALSE),0)</f>
        <v>47</v>
      </c>
      <c r="AQ12" s="20">
        <f>IFERROR(VLOOKUP($AJ12,'PANVAC Grand Prix (3k)'!$F$6:$H$11,3,FALSE),0)</f>
        <v>49</v>
      </c>
      <c r="AR12" s="20">
        <f>IFERROR(VLOOKUP($AJ12,'Werrington Grand Prix (3k)'!$F$6:$H$11,3,FALSE),0)</f>
        <v>0</v>
      </c>
      <c r="AS12" s="20">
        <f>IFERROR(VLOOKUP($AJ12,'Werrington Grand Prix (3k)'!$F:$H,4,FALSE),0)</f>
        <v>0</v>
      </c>
      <c r="AT12" s="20">
        <f>IFERROR(VLOOKUP($AJ12,'Bushfield Grand Prix (3k)'!$F$6:$H$11,3,FALSE),0)</f>
        <v>49</v>
      </c>
      <c r="AU12" s="18">
        <f>IFERROR(VLOOKUP($AJ12,'RW Junior parkrun (2k)'!$F$6:$H$11,3,FALSE),0)</f>
        <v>49</v>
      </c>
      <c r="AV12" s="20">
        <f>IFERROR(VLOOKUP($AJ12,'Peterborough Fun Run (5k)'!$F:$H,4,FALSE),0)</f>
        <v>0</v>
      </c>
      <c r="AW12" s="18">
        <f t="shared" si="0"/>
        <v>194</v>
      </c>
      <c r="AX12" s="18">
        <f t="shared" si="1"/>
        <v>3</v>
      </c>
      <c r="AY12" s="19">
        <v>3</v>
      </c>
      <c r="BA12" s="9" t="s">
        <v>71</v>
      </c>
      <c r="BB12" s="20">
        <f>IFERROR(VLOOKUP($BA12,'Bourne Run in the Woods (3k)'!$F$14:$H$19,3,FALSE),0)</f>
        <v>0</v>
      </c>
      <c r="BC12" s="20">
        <f>IFERROR(VLOOKUP($BA12,'Cambridge Cambourne (1M)'!$F$14:$H$19,3,FALSE),0)</f>
        <v>0</v>
      </c>
      <c r="BD12" s="20">
        <f>IFERROR(VLOOKUP($BA12,'Langtoft Fun Run (3k)'!$F$16:$H$23,3,FALSE),0)</f>
        <v>0</v>
      </c>
      <c r="BE12" s="20">
        <f>IFERROR(VLOOKUP($BA12,'Little Bytham Farm Run (5k)'!$F$14:$H$19,3,FALSE),0)</f>
        <v>0</v>
      </c>
      <c r="BF12" s="20">
        <f>IFERROR(VLOOKUP($BA12,'Eye Grand Prix (3k)'!$F$14:$H$19,3,FALSE),0)</f>
        <v>0</v>
      </c>
      <c r="BG12" s="20">
        <f>IFERROR(VLOOKUP($BA12,'Stamford Grand Prix (3k)'!$F$14:$H$19,3,FALSE),0)</f>
        <v>49</v>
      </c>
      <c r="BH12" s="20">
        <f>IFERROR(VLOOKUP($BA12,'PANVAC Grand Prix (3k)'!$F$14:$H$19,3,FALSE),0)</f>
        <v>49</v>
      </c>
      <c r="BI12" s="20">
        <f>IFERROR(VLOOKUP($BA12,'Werrington Grand Prix (3k)'!$F$14:$H$19,3,FALSE),0)</f>
        <v>0</v>
      </c>
      <c r="BJ12" s="20">
        <v>0</v>
      </c>
      <c r="BK12" s="20">
        <f>IFERROR(VLOOKUP($BA12,'Bushfield Grand Prix (3k)'!$F$14:$H$19,3,FALSE),0)</f>
        <v>50</v>
      </c>
      <c r="BL12" s="20">
        <f>IFERROR(VLOOKUP($BA12,'RW Junior parkrun (2k)'!$F$14:$H$19,3,FALSE),0)</f>
        <v>49</v>
      </c>
      <c r="BM12" s="20">
        <f>IFERROR(VLOOKUP($BA12,'Peterborough Fun Run (5k)'!$F:$H,4,FALSE),0)</f>
        <v>0</v>
      </c>
      <c r="BN12" s="18">
        <f t="shared" si="2"/>
        <v>197</v>
      </c>
      <c r="BO12" s="18">
        <f t="shared" si="3"/>
        <v>3</v>
      </c>
      <c r="BP12" s="19">
        <v>3</v>
      </c>
    </row>
    <row r="13" spans="2:68" x14ac:dyDescent="0.2">
      <c r="B13" s="17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8"/>
      <c r="P13" s="18"/>
      <c r="Q13" s="16"/>
      <c r="S13" s="17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18"/>
      <c r="AG13" s="18"/>
      <c r="AH13" s="16"/>
      <c r="AJ13" s="17" t="s">
        <v>30</v>
      </c>
      <c r="AK13" s="20">
        <f>IFERROR(VLOOKUP($AJ13,'Bourne Run in the Woods (3k)'!$F$6:$H$11,3,FALSE),0)</f>
        <v>49</v>
      </c>
      <c r="AL13" s="20">
        <f>IFERROR(VLOOKUP($AJ13,'Cambridge Cambourne (1M)'!$F$6:$H$11,3,FALSE),0)</f>
        <v>0</v>
      </c>
      <c r="AM13" s="20">
        <f>IFERROR(VLOOKUP($AJ13,'Langtoft Fun Run (3k)'!$F$6:$H$13,3,FALSE),0)</f>
        <v>49</v>
      </c>
      <c r="AN13" s="20">
        <f>IFERROR(VLOOKUP($AJ13,'Little Bytham Farm Run (5k)'!$F$6:$H$11,3,FALSE),0)</f>
        <v>49</v>
      </c>
      <c r="AO13" s="20">
        <f>IFERROR(VLOOKUP($AJ13,'Eye Grand Prix (3k)'!$F$6:$H$11,3,FALSE),0)</f>
        <v>0</v>
      </c>
      <c r="AP13" s="20">
        <f>IFERROR(VLOOKUP($AJ13,'Stamford Grand Prix (3k)'!$F$6:$H$11,3,FALSE),0)</f>
        <v>46</v>
      </c>
      <c r="AQ13" s="20">
        <f>IFERROR(VLOOKUP($AJ13,'PANVAC Grand Prix (3k)'!$F$6:$H$11,3,FALSE),0)</f>
        <v>0</v>
      </c>
      <c r="AR13" s="20">
        <f>IFERROR(VLOOKUP($AJ13,'Werrington Grand Prix (3k)'!$F$6:$H$11,3,FALSE),0)</f>
        <v>0</v>
      </c>
      <c r="AS13" s="20">
        <f>IFERROR(VLOOKUP($AJ13,'Werrington Grand Prix (3k)'!$F:$H,4,FALSE),0)</f>
        <v>0</v>
      </c>
      <c r="AT13" s="20">
        <f>IFERROR(VLOOKUP($AJ13,'Bushfield Grand Prix (3k)'!$F$6:$H$11,3,FALSE),0)</f>
        <v>0</v>
      </c>
      <c r="AU13" s="18">
        <f>IFERROR(VLOOKUP($AJ13,'RW Junior parkrun (2k)'!$F$6:$H$11,3,FALSE),0)</f>
        <v>0</v>
      </c>
      <c r="AV13" s="18">
        <f>IFERROR(VLOOKUP($AJ13,'Peterborough Fun Run (5k)'!$F:$H,4,FALSE),0)</f>
        <v>0</v>
      </c>
      <c r="AW13" s="18">
        <f t="shared" si="0"/>
        <v>193</v>
      </c>
      <c r="AX13" s="18">
        <f t="shared" si="1"/>
        <v>4</v>
      </c>
      <c r="AY13" s="19">
        <v>4</v>
      </c>
      <c r="BA13" s="9" t="s">
        <v>30</v>
      </c>
      <c r="BB13" s="20">
        <f>IFERROR(VLOOKUP($BA13,'Bourne Run in the Woods (3k)'!$F$14:$H$19,3,FALSE),0)</f>
        <v>48</v>
      </c>
      <c r="BC13" s="20">
        <f>IFERROR(VLOOKUP($BA13,'Cambridge Cambourne (1M)'!$F$14:$H$19,3,FALSE),0)</f>
        <v>0</v>
      </c>
      <c r="BD13" s="20">
        <f>IFERROR(VLOOKUP($BA13,'Langtoft Fun Run (3k)'!$F$16:$H$23,3,FALSE),0)</f>
        <v>48</v>
      </c>
      <c r="BE13" s="20">
        <f>IFERROR(VLOOKUP($BA13,'Little Bytham Farm Run (5k)'!$F$14:$H$19,3,FALSE),0)</f>
        <v>49</v>
      </c>
      <c r="BF13" s="20">
        <f>IFERROR(VLOOKUP($BA13,'Eye Grand Prix (3k)'!$F$14:$H$19,3,FALSE),0)</f>
        <v>0</v>
      </c>
      <c r="BG13" s="20">
        <f>IFERROR(VLOOKUP($BA13,'Stamford Grand Prix (3k)'!$F$14:$H$19,3,FALSE),0)</f>
        <v>47</v>
      </c>
      <c r="BH13" s="20">
        <f>IFERROR(VLOOKUP($BA13,'PANVAC Grand Prix (3k)'!$F$14:$H$19,3,FALSE),0)</f>
        <v>0</v>
      </c>
      <c r="BI13" s="20">
        <f>IFERROR(VLOOKUP($BA13,'Werrington Grand Prix (3k)'!$F$14:$H$19,3,FALSE),0)</f>
        <v>0</v>
      </c>
      <c r="BJ13" s="20">
        <v>0</v>
      </c>
      <c r="BK13" s="20">
        <f>IFERROR(VLOOKUP($BA13,'Bushfield Grand Prix (3k)'!$F$14:$H$19,3,FALSE),0)</f>
        <v>0</v>
      </c>
      <c r="BL13" s="20">
        <f>IFERROR(VLOOKUP($BA13,'RW Junior parkrun (2k)'!$F$14:$H$19,3,FALSE),0)</f>
        <v>0</v>
      </c>
      <c r="BM13" s="20">
        <f>IFERROR(VLOOKUP($BA13,'Peterborough Fun Run (5k)'!$F:$H,4,FALSE),0)</f>
        <v>0</v>
      </c>
      <c r="BN13" s="18">
        <f t="shared" si="2"/>
        <v>192</v>
      </c>
      <c r="BO13" s="18">
        <f t="shared" si="3"/>
        <v>4</v>
      </c>
      <c r="BP13" s="19">
        <v>4</v>
      </c>
    </row>
    <row r="14" spans="2:68" x14ac:dyDescent="0.2">
      <c r="B14" s="17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8"/>
      <c r="P14" s="18"/>
      <c r="Q14" s="16"/>
      <c r="S14" s="17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18"/>
      <c r="AG14" s="18"/>
      <c r="AH14" s="16"/>
      <c r="AJ14" s="17" t="s">
        <v>43</v>
      </c>
      <c r="AK14" s="20">
        <f>IFERROR(VLOOKUP($AJ14,'Bourne Run in the Woods (3k)'!$F$6:$H$11,3,FALSE),0)</f>
        <v>0</v>
      </c>
      <c r="AL14" s="20">
        <f>IFERROR(VLOOKUP($AJ14,'Cambridge Cambourne (1M)'!$F$6:$H$11,3,FALSE),0)</f>
        <v>0</v>
      </c>
      <c r="AM14" s="20">
        <f>IFERROR(VLOOKUP($AJ14,'Langtoft Fun Run (3k)'!$F$6:$H$13,3,FALSE),0)</f>
        <v>50</v>
      </c>
      <c r="AN14" s="20">
        <f>IFERROR(VLOOKUP($AJ14,'Little Bytham Farm Run (5k)'!$F$6:$H$11,3,FALSE),0)</f>
        <v>0</v>
      </c>
      <c r="AO14" s="20">
        <f>IFERROR(VLOOKUP($AJ14,'Eye Grand Prix (3k)'!$F$6:$H$11,3,FALSE),0)</f>
        <v>0</v>
      </c>
      <c r="AP14" s="20">
        <f>IFERROR(VLOOKUP($AJ14,'Stamford Grand Prix (3k)'!$F$6:$H$11,3,FALSE),0)</f>
        <v>49</v>
      </c>
      <c r="AQ14" s="20">
        <f>IFERROR(VLOOKUP($AJ14,'PANVAC Grand Prix (3k)'!$F$6:$H$11,3,FALSE),0)</f>
        <v>0</v>
      </c>
      <c r="AR14" s="20">
        <f>IFERROR(VLOOKUP($AJ14,'Werrington Grand Prix (3k)'!$F$6:$H$11,3,FALSE),0)</f>
        <v>0</v>
      </c>
      <c r="AS14" s="20">
        <f>IFERROR(VLOOKUP($AJ14,'Werrington Grand Prix (3k)'!$F:$H,4,FALSE),0)</f>
        <v>0</v>
      </c>
      <c r="AT14" s="20">
        <f>IFERROR(VLOOKUP($AJ14,'Bushfield Grand Prix (3k)'!$F$6:$H$11,3,FALSE),0)</f>
        <v>0</v>
      </c>
      <c r="AU14" s="18">
        <f>IFERROR(VLOOKUP($AJ14,'RW Junior parkrun (2k)'!$F$6:$H$11,3,FALSE),0)</f>
        <v>0</v>
      </c>
      <c r="AV14" s="18">
        <f>IFERROR(VLOOKUP($AJ14,'Peterborough Fun Run (5k)'!$F:$H,4,FALSE),0)</f>
        <v>0</v>
      </c>
      <c r="AW14" s="18">
        <f t="shared" si="0"/>
        <v>99</v>
      </c>
      <c r="AX14" s="18">
        <f t="shared" si="1"/>
        <v>2</v>
      </c>
      <c r="AY14" s="19">
        <v>5</v>
      </c>
      <c r="BA14" s="9" t="s">
        <v>43</v>
      </c>
      <c r="BB14" s="20">
        <f>IFERROR(VLOOKUP($BA14,'Bourne Run in the Woods (3k)'!$F$14:$H$19,3,FALSE),0)</f>
        <v>0</v>
      </c>
      <c r="BC14" s="20">
        <f>IFERROR(VLOOKUP($BA14,'Cambridge Cambourne (1M)'!$F$14:$H$19,3,FALSE),0)</f>
        <v>0</v>
      </c>
      <c r="BD14" s="20">
        <f>IFERROR(VLOOKUP($BA14,'Langtoft Fun Run (3k)'!$F$16:$H$23,3,FALSE),0)</f>
        <v>49</v>
      </c>
      <c r="BE14" s="20">
        <f>IFERROR(VLOOKUP($BA14,'Little Bytham Farm Run (5k)'!$F$14:$H$19,3,FALSE),0)</f>
        <v>0</v>
      </c>
      <c r="BF14" s="20">
        <f>IFERROR(VLOOKUP($BA14,'Eye Grand Prix (3k)'!$F$14:$H$19,3,FALSE),0)</f>
        <v>0</v>
      </c>
      <c r="BG14" s="20">
        <f>IFERROR(VLOOKUP($BA14,'Stamford Grand Prix (3k)'!$F$14:$H$19,3,FALSE),0)</f>
        <v>48</v>
      </c>
      <c r="BH14" s="20">
        <f>IFERROR(VLOOKUP($BA14,'PANVAC Grand Prix (3k)'!$F$14:$H$19,3,FALSE),0)</f>
        <v>0</v>
      </c>
      <c r="BI14" s="20">
        <f>IFERROR(VLOOKUP($BA14,'Werrington Grand Prix (3k)'!$F$14:$H$19,3,FALSE),0)</f>
        <v>0</v>
      </c>
      <c r="BJ14" s="20">
        <v>0</v>
      </c>
      <c r="BK14" s="20">
        <f>IFERROR(VLOOKUP($BA14,'Bushfield Grand Prix (3k)'!$F$14:$H$19,3,FALSE),0)</f>
        <v>0</v>
      </c>
      <c r="BL14" s="20">
        <f>IFERROR(VLOOKUP($BA14,'RW Junior parkrun (2k)'!$F$14:$H$19,3,FALSE),0)</f>
        <v>0</v>
      </c>
      <c r="BM14" s="20">
        <f>IFERROR(VLOOKUP($BA14,'Peterborough Fun Run (5k)'!$F:$H,4,FALSE),0)</f>
        <v>0</v>
      </c>
      <c r="BN14" s="18">
        <f t="shared" si="2"/>
        <v>97</v>
      </c>
      <c r="BO14" s="18">
        <f t="shared" si="3"/>
        <v>2</v>
      </c>
      <c r="BP14" s="19">
        <v>5</v>
      </c>
    </row>
    <row r="15" spans="2:68" x14ac:dyDescent="0.2">
      <c r="B15" s="17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8"/>
      <c r="P15" s="18"/>
      <c r="Q15" s="16"/>
      <c r="S15" s="17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18"/>
      <c r="AG15" s="18"/>
      <c r="AH15" s="16"/>
      <c r="AJ15" s="17" t="s">
        <v>29</v>
      </c>
      <c r="AK15" s="20">
        <f>IFERROR(VLOOKUP($AJ15,'Bourne Run in the Woods (3k)'!$F$6:$H$11,3,FALSE),0)</f>
        <v>50</v>
      </c>
      <c r="AL15" s="20">
        <f>IFERROR(VLOOKUP($AJ15,'Cambridge Cambourne (1M)'!$F$6:$H$11,3,FALSE),0)</f>
        <v>0</v>
      </c>
      <c r="AM15" s="20">
        <f>IFERROR(VLOOKUP($AJ15,'Langtoft Fun Run (3k)'!$F$6:$H$13,3,FALSE),0)</f>
        <v>45</v>
      </c>
      <c r="AN15" s="20">
        <f>IFERROR(VLOOKUP($AJ15,'Little Bytham Farm Run (5k)'!$F$6:$H$11,3,FALSE),0)</f>
        <v>0</v>
      </c>
      <c r="AO15" s="20">
        <f>IFERROR(VLOOKUP($AJ15,'Eye Grand Prix (3k)'!$F$6:$H$11,3,FALSE),0)</f>
        <v>0</v>
      </c>
      <c r="AP15" s="20">
        <f>IFERROR(VLOOKUP($AJ15,'Stamford Grand Prix (3k)'!$F$6:$H$11,3,FALSE),0)</f>
        <v>0</v>
      </c>
      <c r="AQ15" s="20">
        <f>IFERROR(VLOOKUP($AJ15,'PANVAC Grand Prix (3k)'!$F$6:$H$11,3,FALSE),0)</f>
        <v>0</v>
      </c>
      <c r="AR15" s="20">
        <f>IFERROR(VLOOKUP($AJ15,'Werrington Grand Prix (3k)'!$F$6:$H$11,3,FALSE),0)</f>
        <v>0</v>
      </c>
      <c r="AS15" s="20">
        <f>IFERROR(VLOOKUP($AJ15,'Werrington Grand Prix (3k)'!$F:$H,4,FALSE),0)</f>
        <v>0</v>
      </c>
      <c r="AT15" s="20">
        <f>IFERROR(VLOOKUP($AJ15,'Bushfield Grand Prix (3k)'!$F$6:$H$11,3,FALSE),0)</f>
        <v>0</v>
      </c>
      <c r="AU15" s="18">
        <f>IFERROR(VLOOKUP($AJ15,'RW Junior parkrun (2k)'!$F$6:$H$11,3,FALSE),0)</f>
        <v>0</v>
      </c>
      <c r="AV15" s="18">
        <f>IFERROR(VLOOKUP($AJ15,'Peterborough Fun Run (5k)'!$F:$H,4,FALSE),0)</f>
        <v>0</v>
      </c>
      <c r="AW15" s="18">
        <f t="shared" si="0"/>
        <v>95</v>
      </c>
      <c r="AX15" s="18">
        <f t="shared" si="1"/>
        <v>2</v>
      </c>
      <c r="AY15" s="19">
        <v>6</v>
      </c>
      <c r="BA15" s="9" t="s">
        <v>32</v>
      </c>
      <c r="BB15" s="20">
        <f>IFERROR(VLOOKUP($BA15,'Bourne Run in the Woods (3k)'!$F$14:$H$19,3,FALSE),0)</f>
        <v>49</v>
      </c>
      <c r="BC15" s="20">
        <f>IFERROR(VLOOKUP($BA15,'Cambridge Cambourne (1M)'!$F$14:$H$19,3,FALSE),0)</f>
        <v>0</v>
      </c>
      <c r="BD15" s="20">
        <f>IFERROR(VLOOKUP($BA15,'Langtoft Fun Run (3k)'!$F$16:$H$23,3,FALSE),0)</f>
        <v>47</v>
      </c>
      <c r="BE15" s="20">
        <f>IFERROR(VLOOKUP($BA15,'Little Bytham Farm Run (5k)'!$F$14:$H$19,3,FALSE),0)</f>
        <v>0</v>
      </c>
      <c r="BF15" s="20">
        <f>IFERROR(VLOOKUP($BA15,'Eye Grand Prix (3k)'!$F$14:$H$19,3,FALSE),0)</f>
        <v>0</v>
      </c>
      <c r="BG15" s="20">
        <f>IFERROR(VLOOKUP($BA15,'Stamford Grand Prix (3k)'!$F$14:$H$19,3,FALSE),0)</f>
        <v>0</v>
      </c>
      <c r="BH15" s="20">
        <f>IFERROR(VLOOKUP($BA15,'PANVAC Grand Prix (3k)'!$F$14:$H$19,3,FALSE),0)</f>
        <v>0</v>
      </c>
      <c r="BI15" s="20">
        <f>IFERROR(VLOOKUP($BA15,'Werrington Grand Prix (3k)'!$F$14:$H$19,3,FALSE),0)</f>
        <v>0</v>
      </c>
      <c r="BJ15" s="20">
        <v>0</v>
      </c>
      <c r="BK15" s="20">
        <f>IFERROR(VLOOKUP($BA15,'Bushfield Grand Prix (3k)'!$F$14:$H$19,3,FALSE),0)</f>
        <v>0</v>
      </c>
      <c r="BL15" s="20">
        <f>IFERROR(VLOOKUP($BA15,'RW Junior parkrun (2k)'!$F$14:$H$19,3,FALSE),0)</f>
        <v>0</v>
      </c>
      <c r="BM15" s="20">
        <f>IFERROR(VLOOKUP($BA15,'Peterborough Fun Run (5k)'!$F:$H,4,FALSE),0)</f>
        <v>0</v>
      </c>
      <c r="BN15" s="18">
        <f t="shared" si="2"/>
        <v>96</v>
      </c>
      <c r="BO15" s="18">
        <f t="shared" si="3"/>
        <v>2</v>
      </c>
      <c r="BP15" s="19">
        <v>6</v>
      </c>
    </row>
    <row r="16" spans="2:68" x14ac:dyDescent="0.2">
      <c r="B16" s="17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8"/>
      <c r="P16" s="18"/>
      <c r="Q16" s="16"/>
      <c r="S16" s="17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18"/>
      <c r="AG16" s="18"/>
      <c r="AH16" s="16"/>
      <c r="AJ16" s="17" t="s">
        <v>32</v>
      </c>
      <c r="AK16" s="20">
        <f>IFERROR(VLOOKUP($AJ16,'Bourne Run in the Woods (3k)'!$F$6:$H$11,3,FALSE),0)</f>
        <v>47</v>
      </c>
      <c r="AL16" s="20">
        <f>IFERROR(VLOOKUP($AJ16,'Cambridge Cambourne (1M)'!$F$6:$H$11,3,FALSE),0)</f>
        <v>0</v>
      </c>
      <c r="AM16" s="20">
        <f>IFERROR(VLOOKUP($AJ16,'Langtoft Fun Run (3k)'!$F$6:$H$13,3,FALSE),0)</f>
        <v>47</v>
      </c>
      <c r="AN16" s="20">
        <f>IFERROR(VLOOKUP($AJ16,'Little Bytham Farm Run (5k)'!$F$6:$H$11,3,FALSE),0)</f>
        <v>0</v>
      </c>
      <c r="AO16" s="20">
        <f>IFERROR(VLOOKUP($AJ16,'Eye Grand Prix (3k)'!$F$6:$H$11,3,FALSE),0)</f>
        <v>0</v>
      </c>
      <c r="AP16" s="20">
        <f>IFERROR(VLOOKUP($AJ16,'Stamford Grand Prix (3k)'!$F$6:$H$11,3,FALSE),0)</f>
        <v>0</v>
      </c>
      <c r="AQ16" s="20">
        <f>IFERROR(VLOOKUP($AJ16,'PANVAC Grand Prix (3k)'!$F$6:$H$11,3,FALSE),0)</f>
        <v>0</v>
      </c>
      <c r="AR16" s="20">
        <f>IFERROR(VLOOKUP($AJ16,'Werrington Grand Prix (3k)'!$F$6:$H$11,3,FALSE),0)</f>
        <v>0</v>
      </c>
      <c r="AS16" s="20">
        <f>IFERROR(VLOOKUP($AJ16,'Werrington Grand Prix (3k)'!$F:$H,4,FALSE),0)</f>
        <v>0</v>
      </c>
      <c r="AT16" s="20">
        <f>IFERROR(VLOOKUP($AJ16,'Bushfield Grand Prix (3k)'!$F$6:$H$11,3,FALSE),0)</f>
        <v>0</v>
      </c>
      <c r="AU16" s="18">
        <f>IFERROR(VLOOKUP($AJ16,'RW Junior parkrun (2k)'!$F$6:$H$11,3,FALSE),0)</f>
        <v>0</v>
      </c>
      <c r="AV16" s="18">
        <f>IFERROR(VLOOKUP($AJ16,'Peterborough Fun Run (5k)'!$F:$H,4,FALSE),0)</f>
        <v>0</v>
      </c>
      <c r="AW16" s="18">
        <f t="shared" si="0"/>
        <v>94</v>
      </c>
      <c r="AX16" s="18">
        <f t="shared" si="1"/>
        <v>2</v>
      </c>
      <c r="AY16" s="19">
        <v>7</v>
      </c>
      <c r="BA16" s="9" t="s">
        <v>29</v>
      </c>
      <c r="BB16" s="20">
        <f>IFERROR(VLOOKUP($BA16,'Bourne Run in the Woods (3k)'!$F$14:$H$19,3,FALSE),0)</f>
        <v>47</v>
      </c>
      <c r="BC16" s="20">
        <f>IFERROR(VLOOKUP($BA16,'Cambridge Cambourne (1M)'!$F$14:$H$19,3,FALSE),0)</f>
        <v>0</v>
      </c>
      <c r="BD16" s="20">
        <f>IFERROR(VLOOKUP($BA16,'Langtoft Fun Run (3k)'!$F$16:$H$23,3,FALSE),0)</f>
        <v>45</v>
      </c>
      <c r="BE16" s="20">
        <f>IFERROR(VLOOKUP($BA16,'Little Bytham Farm Run (5k)'!$F$14:$H$19,3,FALSE),0)</f>
        <v>0</v>
      </c>
      <c r="BF16" s="20">
        <f>IFERROR(VLOOKUP($BA16,'Eye Grand Prix (3k)'!$F$14:$H$19,3,FALSE),0)</f>
        <v>0</v>
      </c>
      <c r="BG16" s="20">
        <f>IFERROR(VLOOKUP($BA16,'Stamford Grand Prix (3k)'!$F$14:$H$19,3,FALSE),0)</f>
        <v>0</v>
      </c>
      <c r="BH16" s="20">
        <f>IFERROR(VLOOKUP($BA16,'PANVAC Grand Prix (3k)'!$F$14:$H$19,3,FALSE),0)</f>
        <v>0</v>
      </c>
      <c r="BI16" s="20">
        <f>IFERROR(VLOOKUP($BA16,'Werrington Grand Prix (3k)'!$F$14:$H$19,3,FALSE),0)</f>
        <v>0</v>
      </c>
      <c r="BJ16" s="20">
        <v>0</v>
      </c>
      <c r="BK16" s="20">
        <f>IFERROR(VLOOKUP($BA16,'Bushfield Grand Prix (3k)'!$F$14:$H$19,3,FALSE),0)</f>
        <v>0</v>
      </c>
      <c r="BL16" s="20">
        <f>IFERROR(VLOOKUP($BA16,'RW Junior parkrun (2k)'!$F$14:$H$19,3,FALSE),0)</f>
        <v>0</v>
      </c>
      <c r="BM16" s="20">
        <f>IFERROR(VLOOKUP($BA16,'Peterborough Fun Run (5k)'!$F:$H,4,FALSE),0)</f>
        <v>0</v>
      </c>
      <c r="BN16" s="18">
        <f t="shared" si="2"/>
        <v>92</v>
      </c>
      <c r="BO16" s="18">
        <f t="shared" si="3"/>
        <v>2</v>
      </c>
      <c r="BP16" s="19" t="s">
        <v>77</v>
      </c>
    </row>
    <row r="17" spans="2:68" x14ac:dyDescent="0.2">
      <c r="B17" s="17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8"/>
      <c r="P17" s="20"/>
      <c r="Q17" s="16"/>
      <c r="S17" s="17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18"/>
      <c r="AG17" s="20"/>
      <c r="AH17" s="16"/>
      <c r="AJ17" s="17" t="s">
        <v>33</v>
      </c>
      <c r="AK17" s="20">
        <f>IFERROR(VLOOKUP($AJ17,'Bourne Run in the Woods (3k)'!$F$6:$H$11,3,FALSE),0)</f>
        <v>46</v>
      </c>
      <c r="AL17" s="20">
        <f>IFERROR(VLOOKUP($AJ17,'Cambridge Cambourne (1M)'!$F$6:$H$11,3,FALSE),0)</f>
        <v>0</v>
      </c>
      <c r="AM17" s="20">
        <f>IFERROR(VLOOKUP($AJ17,'Langtoft Fun Run (3k)'!$F$6:$H$13,3,FALSE),0)</f>
        <v>46</v>
      </c>
      <c r="AN17" s="20">
        <f>IFERROR(VLOOKUP($AJ17,'Little Bytham Farm Run (5k)'!$F$6:$H$11,3,FALSE),0)</f>
        <v>0</v>
      </c>
      <c r="AO17" s="20">
        <f>IFERROR(VLOOKUP($AJ17,'Eye Grand Prix (3k)'!$F$6:$H$11,3,FALSE),0)</f>
        <v>0</v>
      </c>
      <c r="AP17" s="20">
        <f>IFERROR(VLOOKUP($AJ17,'Stamford Grand Prix (3k)'!$F$6:$H$11,3,FALSE),0)</f>
        <v>0</v>
      </c>
      <c r="AQ17" s="20">
        <f>IFERROR(VLOOKUP($AJ17,'PANVAC Grand Prix (3k)'!$F$6:$H$11,3,FALSE),0)</f>
        <v>0</v>
      </c>
      <c r="AR17" s="20">
        <f>IFERROR(VLOOKUP($AJ17,'Werrington Grand Prix (3k)'!$F$6:$H$11,3,FALSE),0)</f>
        <v>0</v>
      </c>
      <c r="AS17" s="20">
        <f>IFERROR(VLOOKUP($AJ17,'Werrington Grand Prix (3k)'!$F:$H,4,FALSE),0)</f>
        <v>0</v>
      </c>
      <c r="AT17" s="20">
        <f>IFERROR(VLOOKUP($AJ17,'Bushfield Grand Prix (3k)'!$F$6:$H$11,3,FALSE),0)</f>
        <v>0</v>
      </c>
      <c r="AU17" s="18">
        <f>IFERROR(VLOOKUP($AJ17,'RW Junior parkrun (2k)'!$F$6:$H$11,3,FALSE),0)</f>
        <v>0</v>
      </c>
      <c r="AV17" s="18">
        <f>IFERROR(VLOOKUP($AJ17,'Peterborough Fun Run (5k)'!$F:$H,4,FALSE),0)</f>
        <v>0</v>
      </c>
      <c r="AW17" s="18">
        <f t="shared" si="0"/>
        <v>92</v>
      </c>
      <c r="AX17" s="18">
        <f t="shared" si="1"/>
        <v>2</v>
      </c>
      <c r="AY17" s="19">
        <v>8</v>
      </c>
      <c r="BA17" s="9" t="s">
        <v>33</v>
      </c>
      <c r="BB17" s="20">
        <f>IFERROR(VLOOKUP($BA17,'Bourne Run in the Woods (3k)'!$F$14:$H$19,3,FALSE),0)</f>
        <v>46</v>
      </c>
      <c r="BC17" s="20">
        <f>IFERROR(VLOOKUP($BA17,'Cambridge Cambourne (1M)'!$F$14:$H$19,3,FALSE),0)</f>
        <v>0</v>
      </c>
      <c r="BD17" s="20">
        <f>IFERROR(VLOOKUP($BA17,'Langtoft Fun Run (3k)'!$F$16:$H$23,3,FALSE),0)</f>
        <v>46</v>
      </c>
      <c r="BE17" s="20">
        <f>IFERROR(VLOOKUP($BA17,'Little Bytham Farm Run (5k)'!$F$14:$H$19,3,FALSE),0)</f>
        <v>0</v>
      </c>
      <c r="BF17" s="20">
        <f>IFERROR(VLOOKUP($BA17,'Eye Grand Prix (3k)'!$F$14:$H$19,3,FALSE),0)</f>
        <v>0</v>
      </c>
      <c r="BG17" s="20">
        <f>IFERROR(VLOOKUP($BA17,'Stamford Grand Prix (3k)'!$F$14:$H$19,3,FALSE),0)</f>
        <v>0</v>
      </c>
      <c r="BH17" s="20">
        <f>IFERROR(VLOOKUP($BA17,'PANVAC Grand Prix (3k)'!$F$14:$H$19,3,FALSE),0)</f>
        <v>0</v>
      </c>
      <c r="BI17" s="20">
        <f>IFERROR(VLOOKUP($BA17,'Werrington Grand Prix (3k)'!$F$14:$H$19,3,FALSE),0)</f>
        <v>0</v>
      </c>
      <c r="BJ17" s="20">
        <v>0</v>
      </c>
      <c r="BK17" s="20">
        <f>IFERROR(VLOOKUP($BA17,'Bushfield Grand Prix (3k)'!$F$14:$H$19,3,FALSE),0)</f>
        <v>0</v>
      </c>
      <c r="BL17" s="20">
        <f>IFERROR(VLOOKUP($BA17,'RW Junior parkrun (2k)'!$F$14:$H$19,3,FALSE),0)</f>
        <v>0</v>
      </c>
      <c r="BM17" s="20">
        <f>IFERROR(VLOOKUP($BA17,'Peterborough Fun Run (5k)'!$F:$H,4,FALSE),0)</f>
        <v>0</v>
      </c>
      <c r="BN17" s="18">
        <f t="shared" si="2"/>
        <v>92</v>
      </c>
      <c r="BO17" s="18">
        <f t="shared" si="3"/>
        <v>2</v>
      </c>
      <c r="BP17" s="19" t="s">
        <v>77</v>
      </c>
    </row>
    <row r="18" spans="2:68" x14ac:dyDescent="0.2">
      <c r="B18" s="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5"/>
      <c r="P18" s="20"/>
      <c r="Q18" s="16"/>
      <c r="S18" s="9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5"/>
      <c r="AG18" s="20"/>
      <c r="AH18" s="16"/>
      <c r="AJ18" s="17" t="s">
        <v>53</v>
      </c>
      <c r="AK18" s="20">
        <f>IFERROR(VLOOKUP($AJ18,'Bourne Run in the Woods (3k)'!$F$6:$H$11,3,FALSE),0)</f>
        <v>0</v>
      </c>
      <c r="AL18" s="20">
        <f>IFERROR(VLOOKUP($AJ18,'Cambridge Cambourne (1M)'!$F$6:$H$11,3,FALSE),0)</f>
        <v>0</v>
      </c>
      <c r="AM18" s="20">
        <f>IFERROR(VLOOKUP($AJ18,'Langtoft Fun Run (3k)'!$F$6:$H$13,3,FALSE),0)</f>
        <v>0</v>
      </c>
      <c r="AN18" s="20">
        <f>IFERROR(VLOOKUP($AJ18,'Little Bytham Farm Run (5k)'!$F$6:$H$11,3,FALSE),0)</f>
        <v>48</v>
      </c>
      <c r="AO18" s="20">
        <f>IFERROR(VLOOKUP($AJ18,'Eye Grand Prix (3k)'!$F$6:$H$11,3,FALSE),0)</f>
        <v>0</v>
      </c>
      <c r="AP18" s="20">
        <f>IFERROR(VLOOKUP($AJ18,'Stamford Grand Prix (3k)'!$F$6:$H$11,3,FALSE),0)</f>
        <v>0</v>
      </c>
      <c r="AQ18" s="20">
        <f>IFERROR(VLOOKUP($AJ18,'PANVAC Grand Prix (3k)'!$F$6:$H$11,3,FALSE),0)</f>
        <v>0</v>
      </c>
      <c r="AR18" s="20">
        <f>IFERROR(VLOOKUP($AJ18,'Werrington Grand Prix (3k)'!$F$6:$H$11,3,FALSE),0)</f>
        <v>0</v>
      </c>
      <c r="AS18" s="20">
        <f>IFERROR(VLOOKUP($AJ18,'Werrington Grand Prix (3k)'!$F:$H,4,FALSE),0)</f>
        <v>0</v>
      </c>
      <c r="AT18" s="20">
        <f>IFERROR(VLOOKUP($AJ18,'Bushfield Grand Prix (3k)'!$F$6:$H$11,3,FALSE),0)</f>
        <v>0</v>
      </c>
      <c r="AU18" s="18">
        <f>IFERROR(VLOOKUP($AJ18,'RW Junior parkrun (2k)'!$F$6:$H$11,3,FALSE),0)</f>
        <v>0</v>
      </c>
      <c r="AV18" s="20">
        <f>IFERROR(VLOOKUP($AJ18,'Peterborough Fun Run (5k)'!$F:$H,4,FALSE),0)</f>
        <v>0</v>
      </c>
      <c r="AW18" s="18">
        <f t="shared" si="0"/>
        <v>48</v>
      </c>
      <c r="AX18" s="18">
        <f t="shared" si="1"/>
        <v>1</v>
      </c>
      <c r="AY18" s="19">
        <v>9</v>
      </c>
      <c r="BA18" s="9" t="s">
        <v>53</v>
      </c>
      <c r="BB18" s="20">
        <f>IFERROR(VLOOKUP($BA18,'Bourne Run in the Woods (3k)'!$F$14:$H$19,3,FALSE),0)</f>
        <v>0</v>
      </c>
      <c r="BC18" s="20">
        <f>IFERROR(VLOOKUP($BA18,'Cambridge Cambourne (1M)'!$F$14:$H$19,3,FALSE),0)</f>
        <v>0</v>
      </c>
      <c r="BD18" s="20">
        <f>IFERROR(VLOOKUP($BA18,'Langtoft Fun Run (3k)'!$F$16:$H$23,3,FALSE),0)</f>
        <v>0</v>
      </c>
      <c r="BE18" s="20">
        <f>IFERROR(VLOOKUP($BA18,'Little Bytham Farm Run (5k)'!$F$14:$H$19,3,FALSE),0)</f>
        <v>48</v>
      </c>
      <c r="BF18" s="20">
        <f>IFERROR(VLOOKUP($BA18,'Eye Grand Prix (3k)'!$F$14:$H$19,3,FALSE),0)</f>
        <v>0</v>
      </c>
      <c r="BG18" s="20">
        <f>IFERROR(VLOOKUP($BA18,'Stamford Grand Prix (3k)'!$F$14:$H$19,3,FALSE),0)</f>
        <v>0</v>
      </c>
      <c r="BH18" s="20">
        <f>IFERROR(VLOOKUP($BA18,'PANVAC Grand Prix (3k)'!$F$14:$H$19,3,FALSE),0)</f>
        <v>0</v>
      </c>
      <c r="BI18" s="20">
        <f>IFERROR(VLOOKUP($BA18,'Werrington Grand Prix (3k)'!$F$14:$H$19,3,FALSE),0)</f>
        <v>0</v>
      </c>
      <c r="BJ18" s="20">
        <v>0</v>
      </c>
      <c r="BK18" s="20">
        <f>IFERROR(VLOOKUP($BA18,'Bushfield Grand Prix (3k)'!$F$14:$H$19,3,FALSE),0)</f>
        <v>0</v>
      </c>
      <c r="BL18" s="20">
        <f>IFERROR(VLOOKUP($BA18,'RW Junior parkrun (2k)'!$F$14:$H$19,3,FALSE),0)</f>
        <v>0</v>
      </c>
      <c r="BM18" s="20">
        <f>IFERROR(VLOOKUP($BA18,'Peterborough Fun Run (5k)'!$F:$H,4,FALSE),0)</f>
        <v>0</v>
      </c>
      <c r="BN18" s="18">
        <f t="shared" si="2"/>
        <v>48</v>
      </c>
      <c r="BO18" s="18">
        <f t="shared" si="3"/>
        <v>1</v>
      </c>
      <c r="BP18" s="19">
        <v>9</v>
      </c>
    </row>
    <row r="19" spans="2:68" x14ac:dyDescent="0.2">
      <c r="B19" s="17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8"/>
      <c r="P19" s="20"/>
      <c r="Q19" s="16"/>
      <c r="S19" s="17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18"/>
      <c r="AG19" s="20"/>
      <c r="AH19" s="16"/>
      <c r="AJ19" s="9" t="s">
        <v>44</v>
      </c>
      <c r="AK19" s="20">
        <f>IFERROR(VLOOKUP($AJ19,'Bourne Run in the Woods (3k)'!$F$6:$H$11,3,FALSE),0)</f>
        <v>0</v>
      </c>
      <c r="AL19" s="20">
        <f>IFERROR(VLOOKUP($AJ19,'Cambridge Cambourne (1M)'!$F$6:$H$11,3,FALSE),0)</f>
        <v>0</v>
      </c>
      <c r="AM19" s="20">
        <f>IFERROR(VLOOKUP($AJ19,'Langtoft Fun Run (3k)'!$F$6:$H$13,3,FALSE),0)</f>
        <v>44</v>
      </c>
      <c r="AN19" s="20">
        <f>IFERROR(VLOOKUP($AJ19,'Little Bytham Farm Run (5k)'!$F$6:$H$11,3,FALSE),0)</f>
        <v>0</v>
      </c>
      <c r="AO19" s="20">
        <f>IFERROR(VLOOKUP($AJ19,'Eye Grand Prix (3k)'!$F$6:$H$11,3,FALSE),0)</f>
        <v>0</v>
      </c>
      <c r="AP19" s="20">
        <f>IFERROR(VLOOKUP($AJ19,'Stamford Grand Prix (3k)'!$F$6:$H$11,3,FALSE),0)</f>
        <v>0</v>
      </c>
      <c r="AQ19" s="20">
        <f>IFERROR(VLOOKUP($AJ19,'PANVAC Grand Prix (3k)'!$F$6:$H$11,3,FALSE),0)</f>
        <v>0</v>
      </c>
      <c r="AR19" s="20">
        <f>IFERROR(VLOOKUP($AJ19,'Werrington Grand Prix (3k)'!$F$6:$H$11,3,FALSE),0)</f>
        <v>0</v>
      </c>
      <c r="AS19" s="20">
        <f>IFERROR(VLOOKUP($AJ19,'Werrington Grand Prix (3k)'!$F:$H,4,FALSE),0)</f>
        <v>0</v>
      </c>
      <c r="AT19" s="20">
        <f>IFERROR(VLOOKUP($AJ19,'Bushfield Grand Prix (3k)'!$F$6:$H$11,3,FALSE),0)</f>
        <v>0</v>
      </c>
      <c r="AU19" s="18">
        <f>IFERROR(VLOOKUP($AJ19,'RW Junior parkrun (2k)'!$F$6:$H$11,3,FALSE),0)</f>
        <v>0</v>
      </c>
      <c r="AV19" s="20">
        <f>IFERROR(VLOOKUP($AJ19,'Peterborough Fun Run (5k)'!$F:$H,4,FALSE),0)</f>
        <v>0</v>
      </c>
      <c r="AW19" s="18">
        <f t="shared" si="0"/>
        <v>44</v>
      </c>
      <c r="AX19" s="18">
        <f t="shared" si="1"/>
        <v>1</v>
      </c>
      <c r="AY19" s="19">
        <v>10</v>
      </c>
      <c r="BA19" s="9" t="s">
        <v>44</v>
      </c>
      <c r="BB19" s="20">
        <f>IFERROR(VLOOKUP($BA19,'Bourne Run in the Woods (3k)'!$F$14:$H$19,3,FALSE),0)</f>
        <v>0</v>
      </c>
      <c r="BC19" s="20">
        <f>IFERROR(VLOOKUP($BA19,'Cambridge Cambourne (1M)'!$F$14:$H$19,3,FALSE),0)</f>
        <v>0</v>
      </c>
      <c r="BD19" s="20">
        <f>IFERROR(VLOOKUP($BA19,'Langtoft Fun Run (3k)'!$F$16:$H$23,3,FALSE),0)</f>
        <v>44</v>
      </c>
      <c r="BE19" s="20">
        <f>IFERROR(VLOOKUP($BA19,'Little Bytham Farm Run (5k)'!$F$14:$H$19,3,FALSE),0)</f>
        <v>0</v>
      </c>
      <c r="BF19" s="20">
        <f>IFERROR(VLOOKUP($BA19,'Eye Grand Prix (3k)'!$F$14:$H$19,3,FALSE),0)</f>
        <v>0</v>
      </c>
      <c r="BG19" s="20">
        <f>IFERROR(VLOOKUP($BA19,'Stamford Grand Prix (3k)'!$F$14:$H$19,3,FALSE),0)</f>
        <v>0</v>
      </c>
      <c r="BH19" s="20">
        <f>IFERROR(VLOOKUP($BA19,'PANVAC Grand Prix (3k)'!$F$14:$H$19,3,FALSE),0)</f>
        <v>0</v>
      </c>
      <c r="BI19" s="20">
        <f>IFERROR(VLOOKUP($BA19,'Werrington Grand Prix (3k)'!$F$14:$H$19,3,FALSE),0)</f>
        <v>0</v>
      </c>
      <c r="BJ19" s="20">
        <v>0</v>
      </c>
      <c r="BK19" s="20">
        <f>IFERROR(VLOOKUP($BA19,'Bushfield Grand Prix (3k)'!$F$14:$H$19,3,FALSE),0)</f>
        <v>0</v>
      </c>
      <c r="BL19" s="20">
        <f>IFERROR(VLOOKUP($BA19,'RW Junior parkrun (2k)'!$F$14:$H$19,3,FALSE),0)</f>
        <v>0</v>
      </c>
      <c r="BM19" s="20">
        <f>IFERROR(VLOOKUP($BA19,'Peterborough Fun Run (5k)'!$F:$H,4,FALSE),0)</f>
        <v>0</v>
      </c>
      <c r="BN19" s="18">
        <f t="shared" si="2"/>
        <v>44</v>
      </c>
      <c r="BO19" s="18">
        <f t="shared" si="3"/>
        <v>1</v>
      </c>
      <c r="BP19" s="19">
        <v>10</v>
      </c>
    </row>
    <row r="20" spans="2:68" x14ac:dyDescent="0.2">
      <c r="B20" s="17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8"/>
      <c r="P20" s="18"/>
      <c r="Q20" s="16"/>
      <c r="S20" s="17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18"/>
      <c r="AG20" s="18"/>
      <c r="AH20" s="16"/>
      <c r="AJ20" s="17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18"/>
      <c r="AV20" s="18"/>
      <c r="AW20" s="18"/>
      <c r="AX20" s="18"/>
      <c r="AY20" s="19"/>
      <c r="BA20" s="17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18"/>
      <c r="BO20" s="18"/>
      <c r="BP20" s="19"/>
    </row>
    <row r="21" spans="2:68" x14ac:dyDescent="0.2">
      <c r="B21" s="17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8"/>
      <c r="P21" s="18"/>
      <c r="Q21" s="16"/>
      <c r="S21" s="17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18"/>
      <c r="AG21" s="18"/>
      <c r="AH21" s="16"/>
      <c r="AJ21" s="17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18"/>
      <c r="AV21" s="18"/>
      <c r="AW21" s="18"/>
      <c r="AX21" s="18"/>
      <c r="AY21" s="19"/>
      <c r="BA21" s="9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18"/>
      <c r="BO21" s="18"/>
      <c r="BP21" s="19"/>
    </row>
    <row r="22" spans="2:68" x14ac:dyDescent="0.2">
      <c r="B22" s="17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8"/>
      <c r="P22" s="18"/>
      <c r="Q22" s="16"/>
      <c r="S22" s="17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18"/>
      <c r="AG22" s="18"/>
      <c r="AH22" s="16"/>
      <c r="AJ22" s="17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18"/>
      <c r="AV22" s="18"/>
      <c r="AW22" s="18"/>
      <c r="AX22" s="18"/>
      <c r="AY22" s="19"/>
      <c r="BA22" s="17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18"/>
      <c r="BO22" s="18"/>
      <c r="BP22" s="19"/>
    </row>
    <row r="23" spans="2:68" x14ac:dyDescent="0.2">
      <c r="B23" s="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8"/>
      <c r="P23" s="18"/>
      <c r="Q23" s="16"/>
      <c r="S23" s="9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18"/>
      <c r="AG23" s="18"/>
      <c r="AH23" s="16"/>
      <c r="AJ23" s="9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18"/>
      <c r="AV23" s="18"/>
      <c r="AW23" s="18"/>
      <c r="AX23" s="18"/>
      <c r="AY23" s="19"/>
      <c r="BA23" s="17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18"/>
      <c r="BO23" s="18"/>
      <c r="BP23" s="19"/>
    </row>
    <row r="24" spans="2:68" x14ac:dyDescent="0.2">
      <c r="B24" s="17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8"/>
      <c r="P24" s="18"/>
      <c r="Q24" s="16"/>
      <c r="S24" s="17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18"/>
      <c r="AG24" s="18"/>
      <c r="AH24" s="16"/>
      <c r="AJ24" s="17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18"/>
      <c r="AV24" s="18"/>
      <c r="AW24" s="18"/>
      <c r="AX24" s="18"/>
      <c r="AY24" s="19"/>
      <c r="BA24" s="17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18"/>
      <c r="BO24" s="18"/>
      <c r="BP24" s="19"/>
    </row>
    <row r="25" spans="2:68" x14ac:dyDescent="0.2">
      <c r="B25" s="17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8"/>
      <c r="P25" s="18"/>
      <c r="Q25" s="16"/>
      <c r="S25" s="17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18"/>
      <c r="AG25" s="18"/>
      <c r="AH25" s="16"/>
      <c r="AJ25" s="17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18"/>
      <c r="AV25" s="18"/>
      <c r="AW25" s="18"/>
      <c r="AX25" s="18"/>
      <c r="AY25" s="19"/>
      <c r="BA25" s="17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18"/>
      <c r="BO25" s="18"/>
      <c r="BP25" s="19"/>
    </row>
    <row r="26" spans="2:68" x14ac:dyDescent="0.2">
      <c r="B26" s="17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8"/>
      <c r="P26" s="18"/>
      <c r="Q26" s="16"/>
      <c r="S26" s="17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18"/>
      <c r="AG26" s="18"/>
      <c r="AH26" s="16"/>
      <c r="AJ26" s="17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18"/>
      <c r="AV26" s="18"/>
      <c r="AW26" s="18"/>
      <c r="AX26" s="18"/>
      <c r="AY26" s="19"/>
      <c r="BA26" s="9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18"/>
      <c r="BO26" s="18"/>
      <c r="BP26" s="19"/>
    </row>
    <row r="27" spans="2:68" x14ac:dyDescent="0.2">
      <c r="B27" s="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8"/>
      <c r="P27" s="18"/>
      <c r="Q27" s="16"/>
      <c r="S27" s="9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18"/>
      <c r="AG27" s="18"/>
      <c r="AH27" s="16"/>
      <c r="AJ27" s="9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18"/>
      <c r="AV27" s="18"/>
      <c r="AW27" s="18"/>
      <c r="AX27" s="18"/>
      <c r="AY27" s="24"/>
      <c r="BA27" s="9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18"/>
      <c r="BO27" s="18"/>
      <c r="BP27" s="24"/>
    </row>
    <row r="28" spans="2:68" x14ac:dyDescent="0.2">
      <c r="B28" s="17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8"/>
      <c r="P28" s="18"/>
      <c r="Q28" s="16"/>
      <c r="S28" s="17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18"/>
      <c r="AG28" s="18"/>
      <c r="AH28" s="16"/>
      <c r="AJ28" s="17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18"/>
      <c r="AV28" s="18"/>
      <c r="AW28" s="18"/>
      <c r="AX28" s="18"/>
      <c r="AY28" s="24"/>
      <c r="BA28" s="17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18"/>
      <c r="BO28" s="18"/>
      <c r="BP28" s="24"/>
    </row>
    <row r="29" spans="2:68" x14ac:dyDescent="0.2">
      <c r="B29" s="17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8"/>
      <c r="P29" s="18"/>
      <c r="Q29" s="16"/>
      <c r="S29" s="17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18"/>
      <c r="AG29" s="18"/>
      <c r="AH29" s="16"/>
      <c r="AJ29" s="17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18"/>
      <c r="AV29" s="18"/>
      <c r="AW29" s="18"/>
      <c r="AX29" s="18"/>
      <c r="AY29" s="19"/>
      <c r="BA29" s="28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18"/>
      <c r="BO29" s="18"/>
      <c r="BP29" s="19"/>
    </row>
    <row r="30" spans="2:68" x14ac:dyDescent="0.2">
      <c r="B30" s="17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18"/>
      <c r="P30" s="18"/>
      <c r="Q30" s="16"/>
      <c r="S30" s="17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18"/>
      <c r="AG30" s="18"/>
      <c r="AH30" s="16"/>
      <c r="AJ30" s="17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18"/>
      <c r="AV30" s="18"/>
      <c r="AW30" s="18"/>
      <c r="AX30" s="18"/>
      <c r="AY30" s="19"/>
      <c r="BA30" s="9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18"/>
      <c r="BO30" s="18"/>
      <c r="BP30" s="19"/>
    </row>
    <row r="31" spans="2:68" x14ac:dyDescent="0.2">
      <c r="B31" s="17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  <c r="Q31" s="16"/>
      <c r="S31" s="17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18"/>
      <c r="AG31" s="18"/>
      <c r="AH31" s="16"/>
      <c r="AJ31" s="17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18"/>
      <c r="AV31" s="18"/>
      <c r="AW31" s="18"/>
      <c r="AX31" s="18"/>
      <c r="AY31" s="19"/>
      <c r="BA31" s="17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18"/>
      <c r="BO31" s="18"/>
      <c r="BP31" s="19"/>
    </row>
    <row r="32" spans="2:68" x14ac:dyDescent="0.2">
      <c r="B32" s="17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18"/>
      <c r="P32" s="18"/>
      <c r="Q32" s="16"/>
      <c r="S32" s="17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18"/>
      <c r="AG32" s="18"/>
      <c r="AH32" s="16"/>
      <c r="AJ32" s="17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18"/>
      <c r="AV32" s="18"/>
      <c r="AW32" s="18"/>
      <c r="AX32" s="18"/>
      <c r="AY32" s="19"/>
      <c r="BA32" s="9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18"/>
      <c r="BO32" s="18"/>
      <c r="BP32" s="19"/>
    </row>
    <row r="33" spans="2:68" x14ac:dyDescent="0.2">
      <c r="B33" s="17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18"/>
      <c r="P33" s="18"/>
      <c r="Q33" s="16"/>
      <c r="S33" s="17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18"/>
      <c r="AG33" s="18"/>
      <c r="AH33" s="16"/>
      <c r="AJ33" s="17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18"/>
      <c r="AV33" s="18"/>
      <c r="AW33" s="18"/>
      <c r="AX33" s="18"/>
      <c r="AY33" s="19"/>
      <c r="BA33" s="17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18"/>
      <c r="BO33" s="18"/>
      <c r="BP33" s="19"/>
    </row>
    <row r="34" spans="2:68" x14ac:dyDescent="0.2">
      <c r="B34" s="1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18"/>
      <c r="P34" s="18"/>
      <c r="Q34" s="16"/>
      <c r="S34" s="17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18"/>
      <c r="AG34" s="18"/>
      <c r="AH34" s="16"/>
      <c r="AJ34" s="17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18"/>
      <c r="AV34" s="18"/>
      <c r="AW34" s="18"/>
      <c r="AX34" s="18"/>
      <c r="AY34" s="19"/>
      <c r="BA34" s="11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18"/>
      <c r="BO34" s="18"/>
      <c r="BP34" s="19"/>
    </row>
    <row r="35" spans="2:68" x14ac:dyDescent="0.2">
      <c r="B35" s="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8"/>
      <c r="P35" s="18"/>
      <c r="Q35" s="16"/>
      <c r="S35" s="9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18"/>
      <c r="AG35" s="18"/>
      <c r="AH35" s="16"/>
      <c r="AJ35" s="9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18"/>
      <c r="AV35" s="18"/>
      <c r="AW35" s="18"/>
      <c r="AX35" s="18"/>
      <c r="AY35" s="19"/>
      <c r="BA35" s="17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18"/>
      <c r="BO35" s="18"/>
      <c r="BP35" s="19"/>
    </row>
    <row r="36" spans="2:68" x14ac:dyDescent="0.2">
      <c r="B36" s="1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18"/>
      <c r="P36" s="18"/>
      <c r="Q36" s="16"/>
      <c r="S36" s="17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18"/>
      <c r="AG36" s="18"/>
      <c r="AH36" s="16"/>
      <c r="AJ36" s="17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18"/>
      <c r="AV36" s="18"/>
      <c r="AW36" s="18"/>
      <c r="AX36" s="18"/>
      <c r="AY36" s="19"/>
      <c r="BA36" s="17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18"/>
      <c r="BO36" s="18"/>
      <c r="BP36" s="19"/>
    </row>
    <row r="37" spans="2:68" x14ac:dyDescent="0.2">
      <c r="B37" s="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8"/>
      <c r="P37" s="18"/>
      <c r="Q37" s="16"/>
      <c r="S37" s="9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18"/>
      <c r="AG37" s="18"/>
      <c r="AH37" s="16"/>
      <c r="AJ37" s="9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18"/>
      <c r="AV37" s="18"/>
      <c r="AW37" s="18"/>
      <c r="AX37" s="18"/>
      <c r="AY37" s="19"/>
      <c r="BA37" s="28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18"/>
      <c r="BO37" s="18"/>
      <c r="BP37" s="19"/>
    </row>
    <row r="38" spans="2:68" x14ac:dyDescent="0.2">
      <c r="B38" s="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18"/>
      <c r="P38" s="18"/>
      <c r="Q38" s="16"/>
      <c r="S38" s="9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18"/>
      <c r="AG38" s="18"/>
      <c r="AH38" s="16"/>
      <c r="AJ38" s="9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18"/>
      <c r="AV38" s="18"/>
      <c r="AW38" s="18"/>
      <c r="AX38" s="18"/>
      <c r="AY38" s="19"/>
      <c r="BA38" s="17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18"/>
      <c r="BO38" s="18"/>
      <c r="BP38" s="19"/>
    </row>
    <row r="39" spans="2:68" x14ac:dyDescent="0.2">
      <c r="B39" s="17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18"/>
      <c r="P39" s="18"/>
      <c r="Q39" s="16"/>
      <c r="S39" s="17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18"/>
      <c r="AG39" s="18"/>
      <c r="AH39" s="16"/>
      <c r="AJ39" s="17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18"/>
      <c r="AV39" s="18"/>
      <c r="AW39" s="18"/>
      <c r="AX39" s="18"/>
      <c r="AY39" s="19"/>
      <c r="BA39" s="17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18"/>
      <c r="BO39" s="18"/>
      <c r="BP39" s="19"/>
    </row>
    <row r="40" spans="2:68" x14ac:dyDescent="0.2">
      <c r="B40" s="1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18"/>
      <c r="P40" s="18"/>
      <c r="Q40" s="16"/>
      <c r="S40" s="11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18"/>
      <c r="AG40" s="18"/>
      <c r="AH40" s="16"/>
      <c r="AJ40" s="1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18"/>
      <c r="AV40" s="18"/>
      <c r="AW40" s="18"/>
      <c r="AX40" s="18"/>
      <c r="AY40" s="19"/>
      <c r="BA40" s="28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18"/>
      <c r="BO40" s="18"/>
      <c r="BP40" s="19"/>
    </row>
    <row r="41" spans="2:68" ht="13.5" thickBot="1" x14ac:dyDescent="0.25">
      <c r="B41" s="1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6"/>
      <c r="P41" s="26"/>
      <c r="Q41" s="27"/>
      <c r="S41" s="1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6"/>
      <c r="AG41" s="26"/>
      <c r="AH41" s="27"/>
      <c r="AJ41" s="10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6"/>
      <c r="AV41" s="26"/>
      <c r="AW41" s="26"/>
      <c r="AX41" s="26"/>
      <c r="AY41" s="27"/>
      <c r="BA41" s="25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6"/>
      <c r="BO41" s="26"/>
      <c r="BP41" s="27"/>
    </row>
  </sheetData>
  <sortState xmlns:xlrd2="http://schemas.microsoft.com/office/spreadsheetml/2017/richdata2" ref="AJ10:AX41">
    <sortCondition descending="1" ref="AW10:AW41"/>
  </sortState>
  <mergeCells count="5">
    <mergeCell ref="D2:F2"/>
    <mergeCell ref="B8:Q8"/>
    <mergeCell ref="S8:AH8"/>
    <mergeCell ref="AJ8:AY8"/>
    <mergeCell ref="BA8:BP8"/>
  </mergeCells>
  <phoneticPr fontId="6" type="noConversion"/>
  <conditionalFormatting sqref="B10:Q41">
    <cfRule type="expression" dxfId="3" priority="4">
      <formula>$P10&gt;4</formula>
    </cfRule>
  </conditionalFormatting>
  <conditionalFormatting sqref="S10:AH41">
    <cfRule type="expression" dxfId="2" priority="3">
      <formula>$AG10&gt;4</formula>
    </cfRule>
  </conditionalFormatting>
  <conditionalFormatting sqref="AJ10:AY41">
    <cfRule type="expression" dxfId="1" priority="2">
      <formula>$AX10&gt;4</formula>
    </cfRule>
  </conditionalFormatting>
  <conditionalFormatting sqref="BA10:BP41">
    <cfRule type="expression" dxfId="0" priority="1">
      <formula>$BO10&gt;4</formula>
    </cfRule>
  </conditionalFormatting>
  <pageMargins left="0.75" right="0.75" top="1" bottom="1" header="0.5" footer="0.5"/>
  <pageSetup paperSize="9" scale="26" orientation="landscape" horizontalDpi="4294967293" r:id="rId1"/>
  <headerFooter alignWithMargins="0"/>
  <ignoredErrors>
    <ignoredError sqref="U10:U1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9"/>
  <sheetViews>
    <sheetView topLeftCell="A4" workbookViewId="0">
      <selection activeCell="V98" sqref="V98"/>
    </sheetView>
  </sheetViews>
  <sheetFormatPr defaultRowHeight="12.75" x14ac:dyDescent="0.2"/>
  <cols>
    <col min="2" max="2" width="20.85546875" bestFit="1" customWidth="1"/>
    <col min="3" max="4" width="9.140625" style="4" customWidth="1"/>
    <col min="6" max="6" width="20" bestFit="1" customWidth="1"/>
    <col min="7" max="7" width="9.140625" customWidth="1"/>
  </cols>
  <sheetData>
    <row r="1" spans="2:8" ht="13.5" thickBot="1" x14ac:dyDescent="0.25"/>
    <row r="2" spans="2:8" ht="15.75" x14ac:dyDescent="0.25">
      <c r="B2" s="1"/>
      <c r="C2" s="43" t="s">
        <v>11</v>
      </c>
      <c r="D2" s="44"/>
      <c r="E2" s="44"/>
      <c r="F2" s="44"/>
      <c r="G2" s="45"/>
    </row>
    <row r="3" spans="2:8" ht="13.5" customHeight="1" thickBot="1" x14ac:dyDescent="0.3">
      <c r="B3" s="3"/>
      <c r="C3" s="46">
        <v>44647</v>
      </c>
      <c r="D3" s="47"/>
      <c r="E3" s="47"/>
      <c r="F3" s="47"/>
      <c r="G3" s="48"/>
    </row>
    <row r="4" spans="2:8" ht="13.5" thickBot="1" x14ac:dyDescent="0.25">
      <c r="D4"/>
    </row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26</v>
      </c>
      <c r="C7" s="31">
        <v>0.55763888888888891</v>
      </c>
      <c r="D7" s="12">
        <v>50</v>
      </c>
      <c r="F7" s="11" t="s">
        <v>29</v>
      </c>
      <c r="G7" s="31">
        <v>0.5083333333333333</v>
      </c>
      <c r="H7" s="6">
        <v>50</v>
      </c>
    </row>
    <row r="8" spans="2:8" x14ac:dyDescent="0.2">
      <c r="B8" s="11" t="s">
        <v>28</v>
      </c>
      <c r="C8" s="33">
        <v>0.62777777777777777</v>
      </c>
      <c r="D8" s="12">
        <v>49</v>
      </c>
      <c r="F8" s="11" t="s">
        <v>30</v>
      </c>
      <c r="G8" s="34">
        <v>0.51666666666666672</v>
      </c>
      <c r="H8" s="6">
        <v>49</v>
      </c>
    </row>
    <row r="9" spans="2:8" ht="13.5" thickBot="1" x14ac:dyDescent="0.25">
      <c r="B9" s="10" t="s">
        <v>27</v>
      </c>
      <c r="C9" s="32">
        <v>0.63958333333333328</v>
      </c>
      <c r="D9" s="7">
        <v>48</v>
      </c>
      <c r="F9" s="11" t="s">
        <v>31</v>
      </c>
      <c r="G9" s="33">
        <v>0.53749999999999998</v>
      </c>
      <c r="H9" s="12">
        <v>48</v>
      </c>
    </row>
    <row r="10" spans="2:8" x14ac:dyDescent="0.2">
      <c r="D10"/>
      <c r="F10" s="11" t="s">
        <v>32</v>
      </c>
      <c r="G10" s="33">
        <v>0.58263888888888882</v>
      </c>
      <c r="H10" s="12">
        <v>47</v>
      </c>
    </row>
    <row r="11" spans="2:8" ht="13.5" thickBot="1" x14ac:dyDescent="0.25">
      <c r="D11"/>
      <c r="F11" s="10" t="s">
        <v>33</v>
      </c>
      <c r="G11" s="32">
        <v>0.7055555555555556</v>
      </c>
      <c r="H11" s="7">
        <v>46</v>
      </c>
    </row>
    <row r="12" spans="2:8" ht="13.5" thickBot="1" x14ac:dyDescent="0.25">
      <c r="D12"/>
    </row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26</v>
      </c>
      <c r="C15" s="35">
        <v>70.209999999999994</v>
      </c>
      <c r="D15" s="12">
        <v>50</v>
      </c>
      <c r="F15" s="11" t="s">
        <v>31</v>
      </c>
      <c r="G15" s="35">
        <v>72.09</v>
      </c>
      <c r="H15" s="6">
        <v>50</v>
      </c>
    </row>
    <row r="16" spans="2:8" x14ac:dyDescent="0.2">
      <c r="B16" s="11" t="s">
        <v>28</v>
      </c>
      <c r="C16" s="37">
        <v>65.77</v>
      </c>
      <c r="D16" s="12">
        <v>49</v>
      </c>
      <c r="F16" s="11" t="s">
        <v>32</v>
      </c>
      <c r="G16" s="36">
        <v>66.5</v>
      </c>
      <c r="H16" s="6">
        <v>49</v>
      </c>
    </row>
    <row r="17" spans="2:8" ht="13.5" thickBot="1" x14ac:dyDescent="0.25">
      <c r="B17" s="10" t="s">
        <v>27</v>
      </c>
      <c r="C17" s="38">
        <v>64.55</v>
      </c>
      <c r="D17" s="7">
        <v>48</v>
      </c>
      <c r="F17" s="11" t="s">
        <v>30</v>
      </c>
      <c r="G17" s="37">
        <v>66.489999999999995</v>
      </c>
      <c r="H17" s="12">
        <v>48</v>
      </c>
    </row>
    <row r="18" spans="2:8" x14ac:dyDescent="0.2">
      <c r="D18"/>
      <c r="F18" s="11" t="s">
        <v>29</v>
      </c>
      <c r="G18" s="37">
        <v>66.12</v>
      </c>
      <c r="H18" s="12">
        <v>47</v>
      </c>
    </row>
    <row r="19" spans="2:8" ht="13.5" thickBot="1" x14ac:dyDescent="0.25">
      <c r="F19" s="10" t="s">
        <v>33</v>
      </c>
      <c r="G19" s="38">
        <v>53</v>
      </c>
      <c r="H19" s="7">
        <v>46</v>
      </c>
    </row>
  </sheetData>
  <sortState xmlns:xlrd2="http://schemas.microsoft.com/office/spreadsheetml/2017/richdata2" ref="F15:G19">
    <sortCondition descending="1" ref="G15:G19"/>
  </sortState>
  <mergeCells count="6">
    <mergeCell ref="C2:G2"/>
    <mergeCell ref="C3:G3"/>
    <mergeCell ref="F5:H5"/>
    <mergeCell ref="B5:D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H19"/>
  <sheetViews>
    <sheetView workbookViewId="0">
      <selection activeCell="Y81" sqref="Y81"/>
    </sheetView>
  </sheetViews>
  <sheetFormatPr defaultRowHeight="12.75" x14ac:dyDescent="0.2"/>
  <cols>
    <col min="2" max="2" width="20.85546875" customWidth="1"/>
    <col min="3" max="4" width="9.140625" style="4" customWidth="1"/>
    <col min="6" max="6" width="20.85546875" customWidth="1"/>
    <col min="7" max="8" width="9.140625" customWidth="1"/>
  </cols>
  <sheetData>
    <row r="1" spans="2:8" ht="13.5" thickBot="1" x14ac:dyDescent="0.25"/>
    <row r="2" spans="2:8" ht="15.75" customHeight="1" x14ac:dyDescent="0.25">
      <c r="B2" s="1"/>
      <c r="C2" s="43" t="s">
        <v>12</v>
      </c>
      <c r="D2" s="44"/>
      <c r="E2" s="44"/>
      <c r="F2" s="44"/>
      <c r="G2" s="45"/>
    </row>
    <row r="3" spans="2:8" ht="13.5" customHeight="1" thickBot="1" x14ac:dyDescent="0.3">
      <c r="B3" s="3"/>
      <c r="C3" s="46">
        <v>44661</v>
      </c>
      <c r="D3" s="47"/>
      <c r="E3" s="47"/>
      <c r="F3" s="47"/>
      <c r="G3" s="48"/>
    </row>
    <row r="4" spans="2:8" ht="13.5" thickBot="1" x14ac:dyDescent="0.25">
      <c r="D4"/>
    </row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31</v>
      </c>
      <c r="G7" s="39">
        <v>4.4675925925925924E-3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D10"/>
      <c r="F10" s="11"/>
      <c r="G10" s="33"/>
      <c r="H10" s="12"/>
    </row>
    <row r="11" spans="2:8" ht="13.5" thickBot="1" x14ac:dyDescent="0.25">
      <c r="D11"/>
      <c r="F11" s="10"/>
      <c r="G11" s="32"/>
      <c r="H11" s="7"/>
    </row>
    <row r="12" spans="2:8" ht="13.5" thickBot="1" x14ac:dyDescent="0.25">
      <c r="D12"/>
    </row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31</v>
      </c>
      <c r="G15" s="35">
        <v>73.13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D18"/>
      <c r="F18" s="11"/>
      <c r="G18" s="37"/>
      <c r="H18" s="12"/>
    </row>
    <row r="19" spans="2:8" ht="13.5" thickBot="1" x14ac:dyDescent="0.25">
      <c r="F19" s="10"/>
      <c r="G19" s="38"/>
      <c r="H19" s="7"/>
    </row>
  </sheetData>
  <sortState xmlns:xlrd2="http://schemas.microsoft.com/office/spreadsheetml/2017/richdata2" ref="G7:I11">
    <sortCondition descending="1" ref="I7:I11"/>
  </sortState>
  <mergeCells count="6">
    <mergeCell ref="B13:D13"/>
    <mergeCell ref="F13:H13"/>
    <mergeCell ref="C2:G2"/>
    <mergeCell ref="C3:G3"/>
    <mergeCell ref="B5:D5"/>
    <mergeCell ref="F5:H5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3"/>
  <sheetViews>
    <sheetView workbookViewId="0">
      <selection activeCell="AA53" sqref="AA53"/>
    </sheetView>
  </sheetViews>
  <sheetFormatPr defaultRowHeight="12.75" x14ac:dyDescent="0.2"/>
  <cols>
    <col min="2" max="2" width="20.85546875" customWidth="1"/>
    <col min="3" max="3" width="9.140625" style="4" customWidth="1"/>
    <col min="4" max="4" width="9.140625" style="4"/>
    <col min="6" max="6" width="20.85546875" customWidth="1"/>
    <col min="7" max="7" width="9.140625" customWidth="1"/>
  </cols>
  <sheetData>
    <row r="1" spans="2:8" ht="13.5" thickBot="1" x14ac:dyDescent="0.25"/>
    <row r="2" spans="2:8" ht="15.75" customHeight="1" x14ac:dyDescent="0.25">
      <c r="B2" s="1"/>
      <c r="C2" s="43" t="s">
        <v>13</v>
      </c>
      <c r="D2" s="44"/>
      <c r="E2" s="44"/>
      <c r="F2" s="44"/>
      <c r="G2" s="45"/>
    </row>
    <row r="3" spans="2:8" ht="13.5" customHeight="1" thickBot="1" x14ac:dyDescent="0.3">
      <c r="B3" s="3"/>
      <c r="C3" s="46">
        <v>44682</v>
      </c>
      <c r="D3" s="47"/>
      <c r="E3" s="47"/>
      <c r="F3" s="47"/>
      <c r="G3" s="48"/>
    </row>
    <row r="4" spans="2:8" ht="13.5" thickBot="1" x14ac:dyDescent="0.25">
      <c r="D4"/>
    </row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26</v>
      </c>
      <c r="C7" s="31" t="s">
        <v>40</v>
      </c>
      <c r="D7" s="12">
        <v>50</v>
      </c>
      <c r="F7" s="11" t="s">
        <v>43</v>
      </c>
      <c r="G7" s="31" t="s">
        <v>45</v>
      </c>
      <c r="H7" s="6">
        <v>50</v>
      </c>
    </row>
    <row r="8" spans="2:8" x14ac:dyDescent="0.2">
      <c r="B8" s="11" t="s">
        <v>28</v>
      </c>
      <c r="C8" s="33" t="s">
        <v>41</v>
      </c>
      <c r="D8" s="12">
        <v>49</v>
      </c>
      <c r="F8" s="11" t="s">
        <v>30</v>
      </c>
      <c r="G8" s="34" t="s">
        <v>46</v>
      </c>
      <c r="H8" s="6">
        <v>49</v>
      </c>
    </row>
    <row r="9" spans="2:8" ht="13.5" thickBot="1" x14ac:dyDescent="0.25">
      <c r="B9" s="10" t="s">
        <v>27</v>
      </c>
      <c r="C9" s="32" t="s">
        <v>42</v>
      </c>
      <c r="D9" s="7">
        <v>48</v>
      </c>
      <c r="F9" s="11" t="s">
        <v>31</v>
      </c>
      <c r="G9" s="33" t="s">
        <v>47</v>
      </c>
      <c r="H9" s="12">
        <v>48</v>
      </c>
    </row>
    <row r="10" spans="2:8" x14ac:dyDescent="0.2">
      <c r="D10"/>
      <c r="F10" s="11" t="s">
        <v>32</v>
      </c>
      <c r="G10" s="33" t="s">
        <v>48</v>
      </c>
      <c r="H10" s="12">
        <v>47</v>
      </c>
    </row>
    <row r="11" spans="2:8" x14ac:dyDescent="0.2">
      <c r="D11"/>
      <c r="F11" s="11" t="s">
        <v>33</v>
      </c>
      <c r="G11" s="33" t="s">
        <v>49</v>
      </c>
      <c r="H11" s="12">
        <v>46</v>
      </c>
    </row>
    <row r="12" spans="2:8" x14ac:dyDescent="0.2">
      <c r="D12"/>
      <c r="F12" s="11" t="s">
        <v>29</v>
      </c>
      <c r="G12" s="33" t="s">
        <v>50</v>
      </c>
      <c r="H12" s="12">
        <v>45</v>
      </c>
    </row>
    <row r="13" spans="2:8" ht="13.5" thickBot="1" x14ac:dyDescent="0.25">
      <c r="D13"/>
      <c r="F13" s="10" t="s">
        <v>44</v>
      </c>
      <c r="G13" s="32" t="s">
        <v>51</v>
      </c>
      <c r="H13" s="7">
        <v>44</v>
      </c>
    </row>
    <row r="14" spans="2:8" ht="13.5" thickBot="1" x14ac:dyDescent="0.25">
      <c r="D14"/>
    </row>
    <row r="15" spans="2:8" ht="13.5" thickBot="1" x14ac:dyDescent="0.25">
      <c r="B15" s="49" t="s">
        <v>34</v>
      </c>
      <c r="C15" s="50"/>
      <c r="D15" s="51"/>
      <c r="F15" s="49" t="s">
        <v>35</v>
      </c>
      <c r="G15" s="50"/>
      <c r="H15" s="51"/>
    </row>
    <row r="16" spans="2:8" ht="13.5" thickBot="1" x14ac:dyDescent="0.25">
      <c r="B16" s="8" t="s">
        <v>3</v>
      </c>
      <c r="C16" s="2" t="s">
        <v>4</v>
      </c>
      <c r="D16" s="30" t="s">
        <v>2</v>
      </c>
      <c r="F16" s="8" t="s">
        <v>3</v>
      </c>
      <c r="G16" s="2" t="s">
        <v>4</v>
      </c>
      <c r="H16" s="30" t="s">
        <v>2</v>
      </c>
    </row>
    <row r="17" spans="2:8" x14ac:dyDescent="0.2">
      <c r="B17" s="11" t="s">
        <v>26</v>
      </c>
      <c r="C17" s="35">
        <v>71.73</v>
      </c>
      <c r="D17" s="12">
        <v>50</v>
      </c>
      <c r="F17" s="11" t="s">
        <v>31</v>
      </c>
      <c r="G17" s="37">
        <v>74.790000000000006</v>
      </c>
      <c r="H17" s="6">
        <v>50</v>
      </c>
    </row>
    <row r="18" spans="2:8" x14ac:dyDescent="0.2">
      <c r="B18" s="11" t="s">
        <v>28</v>
      </c>
      <c r="C18" s="37">
        <v>66.650000000000006</v>
      </c>
      <c r="D18" s="12">
        <v>49</v>
      </c>
      <c r="F18" s="11" t="s">
        <v>43</v>
      </c>
      <c r="G18" s="37">
        <v>68.05</v>
      </c>
      <c r="H18" s="6">
        <v>49</v>
      </c>
    </row>
    <row r="19" spans="2:8" ht="13.5" thickBot="1" x14ac:dyDescent="0.25">
      <c r="B19" s="10" t="s">
        <v>27</v>
      </c>
      <c r="C19" s="38">
        <v>64.98</v>
      </c>
      <c r="D19" s="7">
        <v>48</v>
      </c>
      <c r="F19" s="11" t="s">
        <v>30</v>
      </c>
      <c r="G19" s="37">
        <v>66.94</v>
      </c>
      <c r="H19" s="12">
        <v>48</v>
      </c>
    </row>
    <row r="20" spans="2:8" x14ac:dyDescent="0.2">
      <c r="D20"/>
      <c r="F20" s="11" t="s">
        <v>32</v>
      </c>
      <c r="G20" s="37">
        <v>59.42</v>
      </c>
      <c r="H20" s="12">
        <v>47</v>
      </c>
    </row>
    <row r="21" spans="2:8" x14ac:dyDescent="0.2">
      <c r="F21" s="11" t="s">
        <v>33</v>
      </c>
      <c r="G21" s="37">
        <v>52.18</v>
      </c>
      <c r="H21" s="12">
        <v>46</v>
      </c>
    </row>
    <row r="22" spans="2:8" x14ac:dyDescent="0.2">
      <c r="F22" s="11" t="s">
        <v>29</v>
      </c>
      <c r="G22" s="37">
        <v>42.98</v>
      </c>
      <c r="H22" s="12">
        <v>45</v>
      </c>
    </row>
    <row r="23" spans="2:8" ht="13.5" thickBot="1" x14ac:dyDescent="0.25">
      <c r="F23" s="10" t="s">
        <v>44</v>
      </c>
      <c r="G23" s="38">
        <v>39.4</v>
      </c>
      <c r="H23" s="7">
        <v>44</v>
      </c>
    </row>
  </sheetData>
  <sortState xmlns:xlrd2="http://schemas.microsoft.com/office/spreadsheetml/2017/richdata2" ref="F17:G23">
    <sortCondition descending="1" ref="G17:G23"/>
  </sortState>
  <mergeCells count="6">
    <mergeCell ref="B15:D15"/>
    <mergeCell ref="F15:H15"/>
    <mergeCell ref="C2:G2"/>
    <mergeCell ref="C3:G3"/>
    <mergeCell ref="B5:D5"/>
    <mergeCell ref="F5:H5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9"/>
  <sheetViews>
    <sheetView workbookViewId="0">
      <selection activeCell="AM58" sqref="AM58"/>
    </sheetView>
  </sheetViews>
  <sheetFormatPr defaultRowHeight="12.75" x14ac:dyDescent="0.2"/>
  <cols>
    <col min="2" max="2" width="20.85546875" customWidth="1"/>
    <col min="3" max="3" width="9.140625" style="4" customWidth="1"/>
    <col min="4" max="4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3" t="s">
        <v>14</v>
      </c>
      <c r="D2" s="44"/>
      <c r="E2" s="44"/>
      <c r="F2" s="45"/>
    </row>
    <row r="3" spans="2:8" ht="13.5" customHeight="1" thickBot="1" x14ac:dyDescent="0.3">
      <c r="B3" s="3"/>
      <c r="C3" s="46">
        <v>44710</v>
      </c>
      <c r="D3" s="47"/>
      <c r="E3" s="47"/>
      <c r="F3" s="48"/>
    </row>
    <row r="4" spans="2:8" ht="13.5" thickBot="1" x14ac:dyDescent="0.25">
      <c r="D4"/>
    </row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26</v>
      </c>
      <c r="C7" s="31" t="s">
        <v>52</v>
      </c>
      <c r="D7" s="12">
        <v>50</v>
      </c>
      <c r="F7" s="11" t="s">
        <v>56</v>
      </c>
      <c r="G7" s="31" t="s">
        <v>57</v>
      </c>
      <c r="H7" s="6">
        <v>50</v>
      </c>
    </row>
    <row r="8" spans="2:8" x14ac:dyDescent="0.2">
      <c r="B8" s="11"/>
      <c r="C8" s="33"/>
      <c r="D8" s="12"/>
      <c r="F8" s="11" t="s">
        <v>30</v>
      </c>
      <c r="G8" s="34" t="s">
        <v>54</v>
      </c>
      <c r="H8" s="6">
        <v>49</v>
      </c>
    </row>
    <row r="9" spans="2:8" ht="13.5" thickBot="1" x14ac:dyDescent="0.25">
      <c r="B9" s="10"/>
      <c r="C9" s="32"/>
      <c r="D9" s="7"/>
      <c r="F9" s="11" t="s">
        <v>53</v>
      </c>
      <c r="G9" s="33" t="s">
        <v>55</v>
      </c>
      <c r="H9" s="6">
        <v>48</v>
      </c>
    </row>
    <row r="10" spans="2:8" x14ac:dyDescent="0.2">
      <c r="D10"/>
      <c r="F10" s="11"/>
      <c r="G10" s="33"/>
      <c r="H10" s="12"/>
    </row>
    <row r="11" spans="2:8" ht="13.5" thickBot="1" x14ac:dyDescent="0.25">
      <c r="D11"/>
      <c r="F11" s="10"/>
      <c r="G11" s="32"/>
      <c r="H11" s="7"/>
    </row>
    <row r="12" spans="2:8" ht="13.5" thickBot="1" x14ac:dyDescent="0.25">
      <c r="D12"/>
    </row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26</v>
      </c>
      <c r="C15" s="35">
        <v>65.73</v>
      </c>
      <c r="D15" s="12">
        <v>50</v>
      </c>
      <c r="F15" s="11" t="s">
        <v>56</v>
      </c>
      <c r="G15" s="35">
        <v>62.1</v>
      </c>
      <c r="H15" s="6">
        <v>50</v>
      </c>
    </row>
    <row r="16" spans="2:8" x14ac:dyDescent="0.2">
      <c r="B16" s="11"/>
      <c r="C16" s="37"/>
      <c r="D16" s="12"/>
      <c r="F16" s="11" t="s">
        <v>30</v>
      </c>
      <c r="G16" s="36">
        <v>59.36</v>
      </c>
      <c r="H16" s="6">
        <v>49</v>
      </c>
    </row>
    <row r="17" spans="2:8" ht="13.5" thickBot="1" x14ac:dyDescent="0.25">
      <c r="B17" s="10"/>
      <c r="C17" s="38"/>
      <c r="D17" s="7"/>
      <c r="F17" s="11" t="s">
        <v>53</v>
      </c>
      <c r="G17" s="37">
        <v>52.55</v>
      </c>
      <c r="H17" s="12">
        <v>48</v>
      </c>
    </row>
    <row r="18" spans="2:8" x14ac:dyDescent="0.2">
      <c r="D18"/>
      <c r="F18" s="11"/>
      <c r="G18" s="37"/>
      <c r="H18" s="12"/>
    </row>
    <row r="19" spans="2:8" ht="13.5" thickBot="1" x14ac:dyDescent="0.25">
      <c r="F19" s="10"/>
      <c r="G19" s="38"/>
      <c r="H19" s="7"/>
    </row>
  </sheetData>
  <sortState xmlns:xlrd2="http://schemas.microsoft.com/office/spreadsheetml/2017/richdata2" ref="F7:H12">
    <sortCondition descending="1" ref="H7:H12"/>
  </sortState>
  <mergeCells count="6">
    <mergeCell ref="C2:F2"/>
    <mergeCell ref="C3:F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20"/>
  <sheetViews>
    <sheetView workbookViewId="0">
      <selection activeCell="AB79" sqref="AB79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3" t="s">
        <v>19</v>
      </c>
      <c r="D2" s="44"/>
      <c r="E2" s="44"/>
      <c r="F2" s="44"/>
      <c r="G2" s="45"/>
    </row>
    <row r="3" spans="2:8" ht="13.5" customHeight="1" thickBot="1" x14ac:dyDescent="0.3">
      <c r="B3" s="3"/>
      <c r="C3" s="46">
        <v>44734</v>
      </c>
      <c r="D3" s="47"/>
      <c r="E3" s="47"/>
      <c r="F3" s="47"/>
      <c r="G3" s="48"/>
    </row>
    <row r="4" spans="2:8" ht="13.5" thickBot="1" x14ac:dyDescent="0.25"/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56</v>
      </c>
      <c r="G7" s="31" t="s">
        <v>58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56</v>
      </c>
      <c r="G15" s="35">
        <v>60.58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20"/>
  <sheetViews>
    <sheetView workbookViewId="0">
      <selection activeCell="F10" sqref="F10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3" t="s">
        <v>20</v>
      </c>
      <c r="D2" s="44"/>
      <c r="E2" s="44"/>
      <c r="F2" s="44"/>
      <c r="G2" s="45"/>
    </row>
    <row r="3" spans="2:8" ht="13.5" customHeight="1" thickBot="1" x14ac:dyDescent="0.3">
      <c r="B3" s="3"/>
      <c r="C3" s="46">
        <v>44748</v>
      </c>
      <c r="D3" s="47"/>
      <c r="E3" s="47"/>
      <c r="F3" s="47"/>
      <c r="G3" s="48"/>
    </row>
    <row r="4" spans="2:8" ht="13.5" thickBot="1" x14ac:dyDescent="0.25"/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26</v>
      </c>
      <c r="C7" s="31" t="s">
        <v>68</v>
      </c>
      <c r="D7" s="12">
        <v>50</v>
      </c>
      <c r="F7" s="11" t="s">
        <v>31</v>
      </c>
      <c r="G7" s="31" t="s">
        <v>72</v>
      </c>
      <c r="H7" s="6">
        <v>50</v>
      </c>
    </row>
    <row r="8" spans="2:8" x14ac:dyDescent="0.2">
      <c r="B8" s="11" t="s">
        <v>28</v>
      </c>
      <c r="C8" s="33" t="s">
        <v>69</v>
      </c>
      <c r="D8" s="12">
        <v>49</v>
      </c>
      <c r="F8" s="11" t="s">
        <v>43</v>
      </c>
      <c r="G8" s="34" t="s">
        <v>73</v>
      </c>
      <c r="H8" s="6">
        <v>49</v>
      </c>
    </row>
    <row r="9" spans="2:8" ht="13.5" thickBot="1" x14ac:dyDescent="0.25">
      <c r="B9" s="10" t="s">
        <v>27</v>
      </c>
      <c r="C9" s="32" t="s">
        <v>70</v>
      </c>
      <c r="D9" s="7">
        <v>48</v>
      </c>
      <c r="F9" s="11" t="s">
        <v>56</v>
      </c>
      <c r="G9" s="33" t="s">
        <v>74</v>
      </c>
      <c r="H9" s="12">
        <v>48</v>
      </c>
    </row>
    <row r="10" spans="2:8" x14ac:dyDescent="0.2">
      <c r="F10" s="11" t="s">
        <v>71</v>
      </c>
      <c r="G10" s="33" t="s">
        <v>75</v>
      </c>
      <c r="H10" s="12">
        <v>47</v>
      </c>
    </row>
    <row r="11" spans="2:8" ht="13.5" thickBot="1" x14ac:dyDescent="0.25">
      <c r="F11" s="10" t="s">
        <v>30</v>
      </c>
      <c r="G11" s="32" t="s">
        <v>76</v>
      </c>
      <c r="H11" s="7">
        <v>46</v>
      </c>
    </row>
    <row r="12" spans="2:8" ht="13.5" thickBot="1" x14ac:dyDescent="0.25"/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26</v>
      </c>
      <c r="C15" s="35">
        <v>67.28</v>
      </c>
      <c r="D15" s="12">
        <v>50</v>
      </c>
      <c r="F15" s="11" t="s">
        <v>31</v>
      </c>
      <c r="G15" s="35">
        <v>69.66</v>
      </c>
      <c r="H15" s="6">
        <v>50</v>
      </c>
    </row>
    <row r="16" spans="2:8" x14ac:dyDescent="0.2">
      <c r="B16" s="11" t="s">
        <v>28</v>
      </c>
      <c r="C16" s="37">
        <v>62.71</v>
      </c>
      <c r="D16" s="12">
        <v>49</v>
      </c>
      <c r="F16" s="11" t="s">
        <v>71</v>
      </c>
      <c r="G16" s="36">
        <v>66.900000000000006</v>
      </c>
      <c r="H16" s="6">
        <v>49</v>
      </c>
    </row>
    <row r="17" spans="2:8" ht="13.5" thickBot="1" x14ac:dyDescent="0.25">
      <c r="B17" s="10" t="s">
        <v>27</v>
      </c>
      <c r="C17" s="38">
        <v>57.28</v>
      </c>
      <c r="D17" s="7">
        <v>48</v>
      </c>
      <c r="F17" s="11" t="s">
        <v>43</v>
      </c>
      <c r="G17" s="37">
        <v>61.3</v>
      </c>
      <c r="H17" s="12">
        <v>48</v>
      </c>
    </row>
    <row r="18" spans="2:8" x14ac:dyDescent="0.2">
      <c r="F18" s="11" t="s">
        <v>30</v>
      </c>
      <c r="G18" s="37">
        <v>58.96</v>
      </c>
      <c r="H18" s="12">
        <v>47</v>
      </c>
    </row>
    <row r="19" spans="2:8" ht="13.5" thickBot="1" x14ac:dyDescent="0.25">
      <c r="D19" s="4"/>
      <c r="F19" s="10" t="s">
        <v>56</v>
      </c>
      <c r="G19" s="38">
        <v>58.52</v>
      </c>
      <c r="H19" s="7">
        <v>46</v>
      </c>
    </row>
    <row r="20" spans="2:8" x14ac:dyDescent="0.2">
      <c r="D20" s="4"/>
    </row>
  </sheetData>
  <sortState xmlns:xlrd2="http://schemas.microsoft.com/office/spreadsheetml/2017/richdata2" ref="F15:G19">
    <sortCondition descending="1" ref="G15:G19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20"/>
  <sheetViews>
    <sheetView workbookViewId="0">
      <selection activeCell="AB87" sqref="AB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3" t="s">
        <v>21</v>
      </c>
      <c r="D2" s="44"/>
      <c r="E2" s="44"/>
      <c r="F2" s="44"/>
      <c r="G2" s="45"/>
    </row>
    <row r="3" spans="2:8" ht="13.5" customHeight="1" thickBot="1" x14ac:dyDescent="0.3">
      <c r="B3" s="3"/>
      <c r="C3" s="46">
        <v>44762</v>
      </c>
      <c r="D3" s="47"/>
      <c r="E3" s="47"/>
      <c r="F3" s="47"/>
      <c r="G3" s="48"/>
    </row>
    <row r="4" spans="2:8" ht="13.5" thickBot="1" x14ac:dyDescent="0.25"/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31</v>
      </c>
      <c r="G7" s="31">
        <v>0.50972222222222219</v>
      </c>
      <c r="H7" s="6">
        <v>50</v>
      </c>
    </row>
    <row r="8" spans="2:8" x14ac:dyDescent="0.2">
      <c r="B8" s="11"/>
      <c r="C8" s="33"/>
      <c r="D8" s="12"/>
      <c r="F8" s="11" t="s">
        <v>71</v>
      </c>
      <c r="G8" s="34">
        <v>0.52916666666666667</v>
      </c>
      <c r="H8" s="6">
        <v>49</v>
      </c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31</v>
      </c>
      <c r="G15" s="35">
        <v>76.02</v>
      </c>
      <c r="H15" s="6">
        <v>50</v>
      </c>
    </row>
    <row r="16" spans="2:8" x14ac:dyDescent="0.2">
      <c r="B16" s="11"/>
      <c r="C16" s="37"/>
      <c r="D16" s="12"/>
      <c r="F16" s="11" t="s">
        <v>71</v>
      </c>
      <c r="G16" s="36">
        <v>73.22</v>
      </c>
      <c r="H16" s="6">
        <v>49</v>
      </c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20"/>
  <sheetViews>
    <sheetView workbookViewId="0">
      <selection activeCell="CF87" sqref="CF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3" t="s">
        <v>22</v>
      </c>
      <c r="D2" s="44"/>
      <c r="E2" s="44"/>
      <c r="F2" s="44"/>
      <c r="G2" s="45"/>
    </row>
    <row r="3" spans="2:8" ht="13.5" customHeight="1" thickBot="1" x14ac:dyDescent="0.3">
      <c r="B3" s="3"/>
      <c r="C3" s="46">
        <v>44776</v>
      </c>
      <c r="D3" s="47"/>
      <c r="E3" s="47"/>
      <c r="F3" s="47"/>
      <c r="G3" s="48"/>
    </row>
    <row r="4" spans="2:8" ht="13.5" thickBot="1" x14ac:dyDescent="0.25"/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56</v>
      </c>
      <c r="G7" s="31">
        <v>0.56805555555555554</v>
      </c>
      <c r="H7" s="6">
        <v>50</v>
      </c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56</v>
      </c>
      <c r="G15" s="35">
        <v>59.17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E181-9AA2-4633-B861-867AAC6F75DA}">
  <dimension ref="B1:H20"/>
  <sheetViews>
    <sheetView workbookViewId="0">
      <selection activeCell="C4" sqref="C4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29"/>
  </cols>
  <sheetData>
    <row r="1" spans="2:8" ht="13.5" thickBot="1" x14ac:dyDescent="0.25"/>
    <row r="2" spans="2:8" ht="15.75" customHeight="1" x14ac:dyDescent="0.25">
      <c r="B2" s="1"/>
      <c r="C2" s="43" t="s">
        <v>66</v>
      </c>
      <c r="D2" s="44"/>
      <c r="E2" s="44"/>
      <c r="F2" s="44"/>
      <c r="G2" s="45"/>
    </row>
    <row r="3" spans="2:8" ht="13.5" customHeight="1" thickBot="1" x14ac:dyDescent="0.3">
      <c r="B3" s="3"/>
      <c r="C3" s="46">
        <v>44780</v>
      </c>
      <c r="D3" s="47"/>
      <c r="E3" s="47"/>
      <c r="F3" s="47"/>
      <c r="G3" s="48"/>
    </row>
    <row r="4" spans="2:8" ht="13.5" thickBot="1" x14ac:dyDescent="0.25">
      <c r="G4"/>
    </row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/>
      <c r="G7" s="31"/>
      <c r="H7" s="6"/>
    </row>
    <row r="8" spans="2:8" x14ac:dyDescent="0.2">
      <c r="B8" s="11"/>
      <c r="C8" s="33"/>
      <c r="D8" s="12"/>
      <c r="F8" s="11"/>
      <c r="G8" s="34"/>
      <c r="H8" s="6"/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>
      <c r="G12"/>
    </row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/>
      <c r="G15" s="35"/>
      <c r="H15" s="6"/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  <c r="G20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20"/>
  <sheetViews>
    <sheetView workbookViewId="0">
      <selection activeCell="AB121" sqref="AB121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" style="29"/>
  </cols>
  <sheetData>
    <row r="1" spans="2:8" ht="13.5" thickBot="1" x14ac:dyDescent="0.25"/>
    <row r="2" spans="2:8" ht="15.75" customHeight="1" x14ac:dyDescent="0.25">
      <c r="B2" s="1"/>
      <c r="C2" s="43" t="s">
        <v>23</v>
      </c>
      <c r="D2" s="44"/>
      <c r="E2" s="44"/>
      <c r="F2" s="44"/>
      <c r="G2" s="45"/>
    </row>
    <row r="3" spans="2:8" ht="13.5" customHeight="1" thickBot="1" x14ac:dyDescent="0.3">
      <c r="B3" s="3"/>
      <c r="C3" s="46">
        <v>44790</v>
      </c>
      <c r="D3" s="47"/>
      <c r="E3" s="47"/>
      <c r="F3" s="47"/>
      <c r="G3" s="48"/>
    </row>
    <row r="4" spans="2:8" ht="13.5" thickBot="1" x14ac:dyDescent="0.25">
      <c r="G4"/>
    </row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26</v>
      </c>
      <c r="C7" s="31">
        <v>0.54722222222222217</v>
      </c>
      <c r="D7" s="12">
        <v>50</v>
      </c>
      <c r="F7" s="11" t="s">
        <v>56</v>
      </c>
      <c r="G7" s="31">
        <v>0.53055555555555556</v>
      </c>
      <c r="H7" s="6">
        <v>50</v>
      </c>
    </row>
    <row r="8" spans="2:8" x14ac:dyDescent="0.2">
      <c r="B8" s="11"/>
      <c r="C8" s="33"/>
      <c r="D8" s="12"/>
      <c r="F8" s="11" t="s">
        <v>71</v>
      </c>
      <c r="G8" s="34">
        <v>0.54097222222222219</v>
      </c>
      <c r="H8" s="6">
        <v>49</v>
      </c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>
      <c r="G12"/>
    </row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26</v>
      </c>
      <c r="C15" s="35">
        <v>71.540000000000006</v>
      </c>
      <c r="D15" s="12">
        <v>50</v>
      </c>
      <c r="F15" s="11" t="s">
        <v>71</v>
      </c>
      <c r="G15" s="35">
        <v>71.62</v>
      </c>
      <c r="H15" s="6">
        <v>50</v>
      </c>
    </row>
    <row r="16" spans="2:8" x14ac:dyDescent="0.2">
      <c r="B16" s="11"/>
      <c r="C16" s="37"/>
      <c r="D16" s="12"/>
      <c r="F16" s="11" t="s">
        <v>56</v>
      </c>
      <c r="G16" s="36">
        <v>63.35</v>
      </c>
      <c r="H16" s="6">
        <v>49</v>
      </c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  <c r="G20"/>
    </row>
  </sheetData>
  <sortState xmlns:xlrd2="http://schemas.microsoft.com/office/spreadsheetml/2017/richdata2" ref="F15:G19">
    <sortCondition descending="1" ref="G15:G19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B5A39-8C34-4E45-B5E9-DE9F8A0C881E}">
  <dimension ref="B1:H20"/>
  <sheetViews>
    <sheetView workbookViewId="0">
      <selection activeCell="BD87" sqref="BD8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43" t="s">
        <v>24</v>
      </c>
      <c r="D2" s="44"/>
      <c r="E2" s="44"/>
      <c r="F2" s="44"/>
      <c r="G2" s="45"/>
    </row>
    <row r="3" spans="2:8" ht="13.5" customHeight="1" thickBot="1" x14ac:dyDescent="0.3">
      <c r="B3" s="3"/>
      <c r="C3" s="46">
        <v>44822</v>
      </c>
      <c r="D3" s="47"/>
      <c r="E3" s="47"/>
      <c r="F3" s="47"/>
      <c r="G3" s="48"/>
    </row>
    <row r="4" spans="2:8" ht="13.5" thickBot="1" x14ac:dyDescent="0.25"/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/>
      <c r="C7" s="31"/>
      <c r="D7" s="12"/>
      <c r="F7" s="11" t="s">
        <v>31</v>
      </c>
      <c r="G7" s="31">
        <v>0.33749999999999997</v>
      </c>
      <c r="H7" s="6">
        <v>50</v>
      </c>
    </row>
    <row r="8" spans="2:8" x14ac:dyDescent="0.2">
      <c r="B8" s="11"/>
      <c r="C8" s="33"/>
      <c r="D8" s="12"/>
      <c r="F8" s="11" t="s">
        <v>71</v>
      </c>
      <c r="G8" s="34">
        <v>0.35347222222222219</v>
      </c>
      <c r="H8" s="6">
        <v>49</v>
      </c>
    </row>
    <row r="9" spans="2:8" ht="13.5" thickBot="1" x14ac:dyDescent="0.25">
      <c r="B9" s="10"/>
      <c r="C9" s="32"/>
      <c r="D9" s="7"/>
      <c r="F9" s="11"/>
      <c r="G9" s="33"/>
      <c r="H9" s="12"/>
    </row>
    <row r="10" spans="2:8" x14ac:dyDescent="0.2">
      <c r="F10" s="11"/>
      <c r="G10" s="33"/>
      <c r="H10" s="12"/>
    </row>
    <row r="11" spans="2:8" ht="13.5" thickBot="1" x14ac:dyDescent="0.25">
      <c r="F11" s="10"/>
      <c r="G11" s="32"/>
      <c r="H11" s="7"/>
    </row>
    <row r="12" spans="2:8" ht="13.5" thickBot="1" x14ac:dyDescent="0.25"/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/>
      <c r="C15" s="35"/>
      <c r="D15" s="12"/>
      <c r="F15" s="11" t="s">
        <v>31</v>
      </c>
      <c r="G15" s="35">
        <v>73.89</v>
      </c>
      <c r="H15" s="6">
        <v>50</v>
      </c>
    </row>
    <row r="16" spans="2:8" x14ac:dyDescent="0.2">
      <c r="B16" s="11"/>
      <c r="C16" s="37"/>
      <c r="D16" s="12"/>
      <c r="F16" s="11" t="s">
        <v>71</v>
      </c>
      <c r="G16" s="36">
        <v>70.55</v>
      </c>
      <c r="H16" s="6">
        <v>49</v>
      </c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3DCE-6CA1-4303-941B-DACD01D927B8}">
  <dimension ref="B1:H20"/>
  <sheetViews>
    <sheetView topLeftCell="B30" workbookViewId="0">
      <selection activeCell="AB74" sqref="AB74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4"/>
  </cols>
  <sheetData>
    <row r="1" spans="2:8" ht="13.5" thickBot="1" x14ac:dyDescent="0.25"/>
    <row r="2" spans="2:8" ht="15.75" customHeight="1" x14ac:dyDescent="0.25">
      <c r="B2" s="1"/>
      <c r="C2" s="43" t="s">
        <v>25</v>
      </c>
      <c r="D2" s="44"/>
      <c r="E2" s="44"/>
      <c r="F2" s="44"/>
      <c r="G2" s="45"/>
    </row>
    <row r="3" spans="2:8" ht="13.5" customHeight="1" thickBot="1" x14ac:dyDescent="0.3">
      <c r="B3" s="3"/>
      <c r="C3" s="46">
        <v>44850</v>
      </c>
      <c r="D3" s="47"/>
      <c r="E3" s="47"/>
      <c r="F3" s="47"/>
      <c r="G3" s="48"/>
    </row>
    <row r="4" spans="2:8" ht="13.5" thickBot="1" x14ac:dyDescent="0.25"/>
    <row r="5" spans="2:8" ht="13.5" thickBot="1" x14ac:dyDescent="0.25">
      <c r="B5" s="49" t="s">
        <v>10</v>
      </c>
      <c r="C5" s="50"/>
      <c r="D5" s="51"/>
      <c r="F5" s="49" t="s">
        <v>9</v>
      </c>
      <c r="G5" s="50"/>
      <c r="H5" s="51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52" t="s">
        <v>1</v>
      </c>
      <c r="H6" s="30" t="s">
        <v>2</v>
      </c>
    </row>
    <row r="7" spans="2:8" x14ac:dyDescent="0.2">
      <c r="B7" s="11"/>
      <c r="C7" s="31"/>
      <c r="D7" s="12"/>
      <c r="F7" s="11" t="s">
        <v>56</v>
      </c>
      <c r="G7" s="39">
        <v>1.5237268518518518E-2</v>
      </c>
      <c r="H7" s="6">
        <v>50</v>
      </c>
    </row>
    <row r="8" spans="2:8" x14ac:dyDescent="0.2">
      <c r="B8" s="11"/>
      <c r="C8" s="33"/>
      <c r="D8" s="12"/>
      <c r="F8" s="11"/>
      <c r="G8" s="53"/>
      <c r="H8" s="6"/>
    </row>
    <row r="9" spans="2:8" ht="13.5" thickBot="1" x14ac:dyDescent="0.25">
      <c r="B9" s="10"/>
      <c r="C9" s="32"/>
      <c r="D9" s="7"/>
      <c r="F9" s="11"/>
      <c r="G9" s="54"/>
      <c r="H9" s="12"/>
    </row>
    <row r="10" spans="2:8" x14ac:dyDescent="0.2">
      <c r="F10" s="11"/>
      <c r="G10" s="54"/>
      <c r="H10" s="12"/>
    </row>
    <row r="11" spans="2:8" ht="13.5" thickBot="1" x14ac:dyDescent="0.25">
      <c r="F11" s="10"/>
      <c r="G11" s="55"/>
      <c r="H11" s="7"/>
    </row>
    <row r="12" spans="2:8" ht="13.5" thickBot="1" x14ac:dyDescent="0.25"/>
    <row r="13" spans="2:8" ht="13.5" thickBot="1" x14ac:dyDescent="0.25">
      <c r="B13" s="49" t="s">
        <v>34</v>
      </c>
      <c r="C13" s="50"/>
      <c r="D13" s="51"/>
      <c r="F13" s="49" t="s">
        <v>35</v>
      </c>
      <c r="G13" s="50"/>
      <c r="H13" s="51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52" t="s">
        <v>4</v>
      </c>
      <c r="H14" s="30" t="s">
        <v>2</v>
      </c>
    </row>
    <row r="15" spans="2:8" x14ac:dyDescent="0.2">
      <c r="B15" s="11"/>
      <c r="C15" s="35"/>
      <c r="D15" s="12"/>
      <c r="F15" s="11" t="s">
        <v>56</v>
      </c>
      <c r="G15" s="35">
        <v>64.67</v>
      </c>
      <c r="H15" s="6">
        <v>50</v>
      </c>
    </row>
    <row r="16" spans="2:8" x14ac:dyDescent="0.2">
      <c r="B16" s="11"/>
      <c r="C16" s="37"/>
      <c r="D16" s="12"/>
      <c r="F16" s="11"/>
      <c r="G16" s="36"/>
      <c r="H16" s="6"/>
    </row>
    <row r="17" spans="2:8" ht="13.5" thickBot="1" x14ac:dyDescent="0.25">
      <c r="B17" s="10"/>
      <c r="C17" s="38"/>
      <c r="D17" s="7"/>
      <c r="F17" s="11"/>
      <c r="G17" s="37"/>
      <c r="H17" s="12"/>
    </row>
    <row r="18" spans="2:8" x14ac:dyDescent="0.2">
      <c r="F18" s="11"/>
      <c r="G18" s="37"/>
      <c r="H18" s="12"/>
    </row>
    <row r="19" spans="2:8" ht="13.5" thickBot="1" x14ac:dyDescent="0.25">
      <c r="D19" s="4"/>
      <c r="F19" s="10"/>
      <c r="G19" s="38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Championship positions</vt:lpstr>
      <vt:lpstr>Bourne Run in the Woods (3k)</vt:lpstr>
      <vt:lpstr>Cambridge Cambourne (1M)</vt:lpstr>
      <vt:lpstr>Langtoft Fun Run (3k)</vt:lpstr>
      <vt:lpstr>Little Bytham Farm Run (5k)</vt:lpstr>
      <vt:lpstr>Eye Grand Prix (3k)</vt:lpstr>
      <vt:lpstr>Stamford Grand Prix (3k)</vt:lpstr>
      <vt:lpstr>PANVAC Grand Prix (3k)</vt:lpstr>
      <vt:lpstr>Werrington Grand Prix (3k)</vt:lpstr>
      <vt:lpstr>Revesby Race the Estate (2.5k)</vt:lpstr>
      <vt:lpstr>Bushfield Grand Prix (3k)</vt:lpstr>
      <vt:lpstr>RW Junior parkrun (2k)</vt:lpstr>
      <vt:lpstr>Peterborough Fun Run (5k)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Alibobs</dc:creator>
  <cp:lastModifiedBy>Andrew Wade</cp:lastModifiedBy>
  <cp:lastPrinted>2011-05-02T17:13:13Z</cp:lastPrinted>
  <dcterms:created xsi:type="dcterms:W3CDTF">2006-03-20T08:50:17Z</dcterms:created>
  <dcterms:modified xsi:type="dcterms:W3CDTF">2022-10-18T17:15:19Z</dcterms:modified>
</cp:coreProperties>
</file>