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029f22c16550923/Documents/Stamford Striders/"/>
    </mc:Choice>
  </mc:AlternateContent>
  <xr:revisionPtr revIDLastSave="262" documentId="8_{A519424B-E1B4-4449-8513-2D7657FE2DCB}" xr6:coauthVersionLast="47" xr6:coauthVersionMax="47" xr10:uidLastSave="{DA51968B-3FF4-41FC-B9A2-63B998971967}"/>
  <bookViews>
    <workbookView xWindow="28680" yWindow="-120" windowWidth="29040" windowHeight="15840" tabRatio="500" xr2:uid="{00000000-000D-0000-FFFF-FFFF00000000}"/>
  </bookViews>
  <sheets>
    <sheet name="Championship positions" sheetId="1" r:id="rId1"/>
    <sheet name="Quickest Junior parkrun (2k)" sheetId="2" r:id="rId2"/>
    <sheet name="2nd Quickest Junior parkrun(2k)" sheetId="3" r:id="rId3"/>
    <sheet name="3rd Quickest Junior parkrun(2k)" sheetId="9" r:id="rId4"/>
    <sheet name="Eye Grand Prix (3k)" sheetId="4" r:id="rId5"/>
    <sheet name="Bushfield Grand Prix (3k)" sheetId="5" r:id="rId6"/>
    <sheet name="Werrington Grand Prix (3k)" sheetId="6" r:id="rId7"/>
    <sheet name="Stamford Grand Prix (3k)" sheetId="7" r:id="rId8"/>
    <sheet name="PANVAC Grand Prix (3k)" sheetId="8" r:id="rId9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J12" i="1" l="1"/>
  <c r="J11" i="1"/>
  <c r="AC10" i="1"/>
  <c r="AC14" i="1"/>
  <c r="AC15" i="1"/>
  <c r="AC11" i="1"/>
  <c r="AC13" i="1"/>
  <c r="AC12" i="1"/>
  <c r="AD10" i="1"/>
  <c r="AD14" i="1"/>
  <c r="AD15" i="1"/>
  <c r="AD11" i="1"/>
  <c r="AD13" i="1"/>
  <c r="AD12" i="1"/>
  <c r="AR13" i="1"/>
  <c r="AR11" i="1"/>
  <c r="AR15" i="1"/>
  <c r="AR14" i="1"/>
  <c r="AR10" i="1"/>
  <c r="AR12" i="1"/>
  <c r="AE13" i="1"/>
  <c r="AE11" i="1"/>
  <c r="AE15" i="1"/>
  <c r="AE14" i="1"/>
  <c r="AE10" i="1"/>
  <c r="AE12" i="1"/>
  <c r="R15" i="1"/>
  <c r="R13" i="1"/>
  <c r="R14" i="1"/>
  <c r="R12" i="1"/>
  <c r="R11" i="1"/>
  <c r="R10" i="1"/>
  <c r="E15" i="1"/>
  <c r="E13" i="1"/>
  <c r="E14" i="1"/>
  <c r="E10" i="1"/>
  <c r="E12" i="1"/>
  <c r="E11" i="1"/>
  <c r="AW13" i="1"/>
  <c r="AV13" i="1"/>
  <c r="AU13" i="1"/>
  <c r="AT13" i="1"/>
  <c r="AS13" i="1"/>
  <c r="AQ13" i="1"/>
  <c r="AP13" i="1"/>
  <c r="AJ13" i="1"/>
  <c r="AI13" i="1"/>
  <c r="AH13" i="1"/>
  <c r="AG13" i="1"/>
  <c r="AF13" i="1"/>
  <c r="W15" i="1"/>
  <c r="V15" i="1"/>
  <c r="U15" i="1"/>
  <c r="T15" i="1"/>
  <c r="S15" i="1"/>
  <c r="Q15" i="1"/>
  <c r="P15" i="1"/>
  <c r="J15" i="1"/>
  <c r="I15" i="1"/>
  <c r="H15" i="1"/>
  <c r="G15" i="1"/>
  <c r="F15" i="1"/>
  <c r="D15" i="1"/>
  <c r="C15" i="1"/>
  <c r="AW11" i="1"/>
  <c r="AV11" i="1"/>
  <c r="AU11" i="1"/>
  <c r="AT11" i="1"/>
  <c r="AS11" i="1"/>
  <c r="AQ11" i="1"/>
  <c r="AP11" i="1"/>
  <c r="AJ11" i="1"/>
  <c r="AI11" i="1"/>
  <c r="AH11" i="1"/>
  <c r="AG11" i="1"/>
  <c r="AF11" i="1"/>
  <c r="W13" i="1"/>
  <c r="V13" i="1"/>
  <c r="U13" i="1"/>
  <c r="T13" i="1"/>
  <c r="S13" i="1"/>
  <c r="Q13" i="1"/>
  <c r="P13" i="1"/>
  <c r="J13" i="1"/>
  <c r="I13" i="1"/>
  <c r="H13" i="1"/>
  <c r="G13" i="1"/>
  <c r="F13" i="1"/>
  <c r="D13" i="1"/>
  <c r="C13" i="1"/>
  <c r="AW15" i="1"/>
  <c r="AV15" i="1"/>
  <c r="AU15" i="1"/>
  <c r="AT15" i="1"/>
  <c r="AS15" i="1"/>
  <c r="AQ15" i="1"/>
  <c r="AP15" i="1"/>
  <c r="AJ15" i="1"/>
  <c r="AI15" i="1"/>
  <c r="AH15" i="1"/>
  <c r="AG15" i="1"/>
  <c r="AF15" i="1"/>
  <c r="W14" i="1"/>
  <c r="V14" i="1"/>
  <c r="U14" i="1"/>
  <c r="T14" i="1"/>
  <c r="S14" i="1"/>
  <c r="Q14" i="1"/>
  <c r="P14" i="1"/>
  <c r="J14" i="1"/>
  <c r="I14" i="1"/>
  <c r="H14" i="1"/>
  <c r="G14" i="1"/>
  <c r="F14" i="1"/>
  <c r="D14" i="1"/>
  <c r="C14" i="1"/>
  <c r="AW14" i="1"/>
  <c r="AV14" i="1"/>
  <c r="AU14" i="1"/>
  <c r="AT14" i="1"/>
  <c r="AS14" i="1"/>
  <c r="AQ14" i="1"/>
  <c r="AP14" i="1"/>
  <c r="AJ14" i="1"/>
  <c r="AI14" i="1"/>
  <c r="AH14" i="1"/>
  <c r="AG14" i="1"/>
  <c r="AF14" i="1"/>
  <c r="W12" i="1"/>
  <c r="V12" i="1"/>
  <c r="U12" i="1"/>
  <c r="T12" i="1"/>
  <c r="S12" i="1"/>
  <c r="Q12" i="1"/>
  <c r="P12" i="1"/>
  <c r="J10" i="1"/>
  <c r="I10" i="1"/>
  <c r="H10" i="1"/>
  <c r="G10" i="1"/>
  <c r="F10" i="1"/>
  <c r="D10" i="1"/>
  <c r="C10" i="1"/>
  <c r="AW10" i="1"/>
  <c r="AV10" i="1"/>
  <c r="AU10" i="1"/>
  <c r="AT10" i="1"/>
  <c r="AS10" i="1"/>
  <c r="AQ10" i="1"/>
  <c r="AP10" i="1"/>
  <c r="AJ10" i="1"/>
  <c r="AI10" i="1"/>
  <c r="AH10" i="1"/>
  <c r="AG10" i="1"/>
  <c r="AF10" i="1"/>
  <c r="W11" i="1"/>
  <c r="V11" i="1"/>
  <c r="U11" i="1"/>
  <c r="T11" i="1"/>
  <c r="S11" i="1"/>
  <c r="Q11" i="1"/>
  <c r="P11" i="1"/>
  <c r="J12" i="1"/>
  <c r="I12" i="1"/>
  <c r="H12" i="1"/>
  <c r="G12" i="1"/>
  <c r="F12" i="1"/>
  <c r="D12" i="1"/>
  <c r="C12" i="1"/>
  <c r="AW12" i="1"/>
  <c r="AV12" i="1"/>
  <c r="AU12" i="1"/>
  <c r="AT12" i="1"/>
  <c r="AS12" i="1"/>
  <c r="AQ12" i="1"/>
  <c r="AP12" i="1"/>
  <c r="AI12" i="1"/>
  <c r="AH12" i="1"/>
  <c r="AG12" i="1"/>
  <c r="AF12" i="1"/>
  <c r="W10" i="1"/>
  <c r="V10" i="1"/>
  <c r="U10" i="1"/>
  <c r="T10" i="1"/>
  <c r="S10" i="1"/>
  <c r="Q10" i="1"/>
  <c r="P10" i="1"/>
  <c r="I11" i="1"/>
  <c r="H11" i="1"/>
  <c r="G11" i="1"/>
  <c r="F11" i="1"/>
  <c r="D11" i="1"/>
  <c r="C11" i="1"/>
  <c r="AL13" i="1" l="1"/>
  <c r="AK13" i="1"/>
  <c r="AY13" i="1"/>
  <c r="AX10" i="1"/>
  <c r="X12" i="1"/>
  <c r="K11" i="1"/>
  <c r="K13" i="1"/>
  <c r="K14" i="1"/>
  <c r="AX12" i="1"/>
  <c r="AX11" i="1"/>
  <c r="AK15" i="1"/>
  <c r="AK14" i="1"/>
  <c r="AK10" i="1"/>
  <c r="Y15" i="1"/>
  <c r="K10" i="1"/>
  <c r="K12" i="1"/>
  <c r="K15" i="1"/>
  <c r="X10" i="1"/>
  <c r="X13" i="1"/>
  <c r="X14" i="1"/>
  <c r="X11" i="1"/>
  <c r="X15" i="1"/>
  <c r="AX13" i="1"/>
  <c r="AX15" i="1"/>
  <c r="AX14" i="1"/>
  <c r="AK11" i="1"/>
  <c r="AK12" i="1"/>
  <c r="Y10" i="1"/>
  <c r="AY12" i="1"/>
  <c r="Y11" i="1"/>
  <c r="Y12" i="1"/>
  <c r="AY14" i="1"/>
  <c r="Y14" i="1"/>
  <c r="AL12" i="1"/>
  <c r="L12" i="1"/>
  <c r="AL10" i="1"/>
  <c r="L10" i="1"/>
  <c r="L13" i="1"/>
  <c r="AL11" i="1"/>
  <c r="AY10" i="1"/>
  <c r="AY15" i="1"/>
  <c r="Y13" i="1"/>
  <c r="AY11" i="1"/>
  <c r="L11" i="1"/>
  <c r="AL14" i="1"/>
  <c r="L14" i="1"/>
  <c r="AL15" i="1"/>
  <c r="L15" i="1"/>
  <c r="M12" i="1" l="1"/>
  <c r="Z12" i="1"/>
  <c r="AZ11" i="1"/>
  <c r="AZ10" i="1"/>
  <c r="Z14" i="1"/>
  <c r="AZ14" i="1"/>
  <c r="AZ13" i="1"/>
  <c r="AZ15" i="1"/>
  <c r="AZ12" i="1"/>
  <c r="Z15" i="1"/>
  <c r="Z13" i="1"/>
  <c r="M15" i="1"/>
  <c r="M10" i="1"/>
  <c r="M13" i="1"/>
  <c r="AM12" i="1"/>
  <c r="AM15" i="1"/>
  <c r="AM11" i="1"/>
  <c r="AM13" i="1"/>
  <c r="AM14" i="1"/>
  <c r="AM10" i="1"/>
  <c r="M11" i="1"/>
  <c r="M14" i="1"/>
  <c r="Z10" i="1"/>
  <c r="Z11" i="1"/>
</calcChain>
</file>

<file path=xl/sharedStrings.xml><?xml version="1.0" encoding="utf-8"?>
<sst xmlns="http://schemas.openxmlformats.org/spreadsheetml/2006/main" count="363" uniqueCount="51">
  <si>
    <t>= Qualified</t>
  </si>
  <si>
    <t>GIRLS' CHAMPIONSHIP 2026</t>
  </si>
  <si>
    <t>GIRLS' AGE ADJUSTED CHAMPIONSHIP 2026</t>
  </si>
  <si>
    <t>BOY'S CHAMPIONSHIP 2026</t>
  </si>
  <si>
    <t>BOY'S AGE ADJUSTED CHAMPIONSHIP 2026</t>
  </si>
  <si>
    <t>Name/Race No.</t>
  </si>
  <si>
    <t>1. Quickest Junior parkrun(2k)</t>
  </si>
  <si>
    <t>2. 2nd Quickest Junior parkrun(2k)</t>
  </si>
  <si>
    <t>Total of Best 4</t>
  </si>
  <si>
    <t>No of Races (best four to count)</t>
  </si>
  <si>
    <t>Position</t>
  </si>
  <si>
    <t>Aria Brittain</t>
  </si>
  <si>
    <t>Rafe Brittain</t>
  </si>
  <si>
    <t>Violet Ginieres</t>
  </si>
  <si>
    <t>Charlie Lunn</t>
  </si>
  <si>
    <t>Sophia Campbell</t>
  </si>
  <si>
    <t>Danny Harvey</t>
  </si>
  <si>
    <t>Ella Stephen</t>
  </si>
  <si>
    <t>Marley Medwell</t>
  </si>
  <si>
    <t>Isabella Campbell</t>
  </si>
  <si>
    <t>Henry Knighton</t>
  </si>
  <si>
    <t>Isla Stephen</t>
  </si>
  <si>
    <t>Wilfred Garratt</t>
  </si>
  <si>
    <t>Quickest Junior parkrun(2k)</t>
  </si>
  <si>
    <t>Girl's Results</t>
  </si>
  <si>
    <t>Boy's Results</t>
  </si>
  <si>
    <t>parkrun Name</t>
  </si>
  <si>
    <t>Date</t>
  </si>
  <si>
    <t>Name</t>
  </si>
  <si>
    <t>Time</t>
  </si>
  <si>
    <t>Points</t>
  </si>
  <si>
    <t>Salisbury Field</t>
  </si>
  <si>
    <t>Rutland Water</t>
  </si>
  <si>
    <t>Girl's Age Adjusted Results</t>
  </si>
  <si>
    <t>Boy's Age Adjusted Results</t>
  </si>
  <si>
    <t>%</t>
  </si>
  <si>
    <t>2nd Quickest Junior parkrun(2k)</t>
  </si>
  <si>
    <t>Eye Grand Prix</t>
  </si>
  <si>
    <t>Bushfield Grand Prix</t>
  </si>
  <si>
    <t>Werrington Grand Prix</t>
  </si>
  <si>
    <t>Stamford Grand Prix</t>
  </si>
  <si>
    <t>PANVAC Grand Prix</t>
  </si>
  <si>
    <t>3rd Quickest Junior parkrun(2k)</t>
  </si>
  <si>
    <t>3. 3rd Quickest Junior parkrun(2k)</t>
  </si>
  <si>
    <t>4. Eye Grand Prix (3k)</t>
  </si>
  <si>
    <t>5. Bushfield Grand Prix (3k)</t>
  </si>
  <si>
    <t>6. Werrington Grand Prix (3k)</t>
  </si>
  <si>
    <t>7. Stamford Grand Prix (3k)</t>
  </si>
  <si>
    <t>8. PANVAC Grand Prix (3k)</t>
  </si>
  <si>
    <t>Central Park</t>
  </si>
  <si>
    <t>Bude Marshes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</si>
</sst>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[$-F400]h:mm:ss\ AM/PM"/>
    <numFmt numFmtId="166" formatCode="d\-mmm\-yy"/>
    <numFmt numFmtId="167" formatCode="h:mm"/>
  </numFmts>
  <fonts count="25" x14ac:knownFonts="1">
    <font>
      <sz val="10"/>
      <name val="Arial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0"/>
      <name val="Arial"/>
      <family val="2"/>
      <charset val="1"/>
    </font>
    <font>
      <b/>
      <sz val="12"/>
      <color rgb="FF213E78"/>
      <name val="Arial"/>
      <charset val="1"/>
    </font>
    <font>
      <sz val="12"/>
      <name val="Arial"/>
      <family val="2"/>
      <charset val="1"/>
    </font>
    <font>
      <b/>
      <sz val="10"/>
      <color rgb="FFE8C828"/>
      <name val="Arial"/>
      <charset val="1"/>
    </font>
    <font>
      <b/>
      <sz val="10"/>
      <color rgb="FFE7C32D"/>
      <name val="Arial"/>
      <charset val="1"/>
    </font>
  </fonts>
  <fills count="28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E8C828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E7C32D"/>
      </patternFill>
    </fill>
    <fill>
      <patternFill patternType="solid">
        <fgColor rgb="FF333399"/>
        <bgColor rgb="FF213E78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00"/>
        <bgColor rgb="FF92D050"/>
      </patternFill>
    </fill>
    <fill>
      <patternFill patternType="solid">
        <fgColor rgb="FF213E78"/>
        <bgColor rgb="FF333399"/>
      </patternFill>
    </fill>
    <fill>
      <patternFill patternType="solid">
        <fgColor theme="0"/>
        <bgColor rgb="FFFFFFCC"/>
      </patternFill>
    </fill>
    <fill>
      <patternFill patternType="solid">
        <fgColor rgb="FFE7C32D"/>
        <bgColor rgb="FFE8C828"/>
      </patternFill>
    </fill>
  </fills>
  <borders count="3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45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3" borderId="0"/>
    <xf numFmtId="0" fontId="4" fillId="20" borderId="1"/>
    <xf numFmtId="0" fontId="5" fillId="21" borderId="2"/>
    <xf numFmtId="0" fontId="6" fillId="0" borderId="0"/>
    <xf numFmtId="0" fontId="7" fillId="4" borderId="0"/>
    <xf numFmtId="0" fontId="8" fillId="0" borderId="3"/>
    <xf numFmtId="0" fontId="9" fillId="0" borderId="4"/>
    <xf numFmtId="0" fontId="10" fillId="0" borderId="5"/>
    <xf numFmtId="0" fontId="10" fillId="0" borderId="0"/>
    <xf numFmtId="0" fontId="11" fillId="7" borderId="1"/>
    <xf numFmtId="0" fontId="12" fillId="0" borderId="6"/>
    <xf numFmtId="0" fontId="13" fillId="22" borderId="0"/>
    <xf numFmtId="0" fontId="14" fillId="0" borderId="0"/>
    <xf numFmtId="0" fontId="15" fillId="0" borderId="0"/>
    <xf numFmtId="0" fontId="15" fillId="0" borderId="0"/>
    <xf numFmtId="0" fontId="14" fillId="23" borderId="7"/>
    <xf numFmtId="0" fontId="16" fillId="20" borderId="8"/>
    <xf numFmtId="0" fontId="17" fillId="0" borderId="0"/>
    <xf numFmtId="0" fontId="18" fillId="0" borderId="9"/>
    <xf numFmtId="0" fontId="19" fillId="0" borderId="0"/>
  </cellStyleXfs>
  <cellXfs count="75">
    <xf numFmtId="0" fontId="0" fillId="0" borderId="0" xfId="0"/>
    <xf numFmtId="0" fontId="20" fillId="0" borderId="0" xfId="0" applyFont="1"/>
    <xf numFmtId="0" fontId="0" fillId="24" borderId="10" xfId="0" applyFill="1" applyBorder="1" applyAlignment="1">
      <alignment horizontal="center" vertical="center"/>
    </xf>
    <xf numFmtId="0" fontId="22" fillId="0" borderId="0" xfId="0" applyFont="1"/>
    <xf numFmtId="0" fontId="23" fillId="25" borderId="13" xfId="0" applyFont="1" applyFill="1" applyBorder="1" applyAlignment="1">
      <alignment horizontal="center" vertical="center"/>
    </xf>
    <xf numFmtId="0" fontId="23" fillId="25" borderId="14" xfId="0" applyFont="1" applyFill="1" applyBorder="1" applyAlignment="1">
      <alignment horizontal="center" textRotation="90"/>
    </xf>
    <xf numFmtId="0" fontId="23" fillId="25" borderId="14" xfId="0" applyFont="1" applyFill="1" applyBorder="1" applyAlignment="1">
      <alignment horizontal="right" textRotation="90" wrapText="1"/>
    </xf>
    <xf numFmtId="0" fontId="23" fillId="25" borderId="15" xfId="0" applyFont="1" applyFill="1" applyBorder="1" applyAlignment="1">
      <alignment horizontal="center" textRotation="90" wrapText="1"/>
    </xf>
    <xf numFmtId="0" fontId="20" fillId="26" borderId="16" xfId="0" applyFont="1" applyFill="1" applyBorder="1" applyAlignment="1">
      <alignment vertical="center"/>
    </xf>
    <xf numFmtId="0" fontId="14" fillId="26" borderId="10" xfId="0" applyFont="1" applyFill="1" applyBorder="1" applyAlignment="1">
      <alignment horizontal="center"/>
    </xf>
    <xf numFmtId="1" fontId="0" fillId="26" borderId="10" xfId="0" applyNumberFormat="1" applyFill="1" applyBorder="1" applyAlignment="1">
      <alignment horizontal="center"/>
    </xf>
    <xf numFmtId="0" fontId="14" fillId="26" borderId="17" xfId="0" applyFont="1" applyFill="1" applyBorder="1" applyAlignment="1">
      <alignment horizontal="center"/>
    </xf>
    <xf numFmtId="0" fontId="20" fillId="0" borderId="16" xfId="0" applyFont="1" applyBorder="1"/>
    <xf numFmtId="0" fontId="20" fillId="0" borderId="18" xfId="0" applyFont="1" applyBorder="1"/>
    <xf numFmtId="0" fontId="20" fillId="26" borderId="18" xfId="0" applyFont="1" applyFill="1" applyBorder="1" applyAlignment="1">
      <alignment vertical="center"/>
    </xf>
    <xf numFmtId="1" fontId="0" fillId="0" borderId="10" xfId="0" applyNumberFormat="1" applyBorder="1" applyAlignment="1">
      <alignment horizontal="center"/>
    </xf>
    <xf numFmtId="1" fontId="14" fillId="26" borderId="17" xfId="0" applyNumberFormat="1" applyFont="1" applyFill="1" applyBorder="1" applyAlignment="1">
      <alignment horizontal="center"/>
    </xf>
    <xf numFmtId="0" fontId="20" fillId="0" borderId="19" xfId="0" applyFont="1" applyBorder="1"/>
    <xf numFmtId="0" fontId="14" fillId="26" borderId="20" xfId="0" applyFont="1" applyFill="1" applyBorder="1" applyAlignment="1">
      <alignment horizontal="center"/>
    </xf>
    <xf numFmtId="1" fontId="0" fillId="26" borderId="20" xfId="0" applyNumberFormat="1" applyFill="1" applyBorder="1" applyAlignment="1">
      <alignment horizontal="center"/>
    </xf>
    <xf numFmtId="0" fontId="14" fillId="26" borderId="21" xfId="0" applyFont="1" applyFill="1" applyBorder="1" applyAlignment="1">
      <alignment horizontal="center"/>
    </xf>
    <xf numFmtId="0" fontId="20" fillId="26" borderId="19" xfId="0" applyFont="1" applyFill="1" applyBorder="1" applyAlignment="1">
      <alignment vertic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164" fontId="20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left"/>
    </xf>
    <xf numFmtId="0" fontId="24" fillId="25" borderId="13" xfId="0" applyFont="1" applyFill="1" applyBorder="1" applyAlignment="1">
      <alignment horizontal="center"/>
    </xf>
    <xf numFmtId="164" fontId="24" fillId="25" borderId="23" xfId="0" applyNumberFormat="1" applyFont="1" applyFill="1" applyBorder="1" applyAlignment="1">
      <alignment horizontal="center"/>
    </xf>
    <xf numFmtId="0" fontId="24" fillId="25" borderId="23" xfId="0" applyFont="1" applyFill="1" applyBorder="1" applyAlignment="1">
      <alignment horizontal="center"/>
    </xf>
    <xf numFmtId="0" fontId="24" fillId="25" borderId="14" xfId="0" applyFont="1" applyFill="1" applyBorder="1" applyAlignment="1">
      <alignment horizontal="center"/>
    </xf>
    <xf numFmtId="0" fontId="24" fillId="25" borderId="24" xfId="0" applyFont="1" applyFill="1" applyBorder="1" applyAlignment="1">
      <alignment horizontal="center"/>
    </xf>
    <xf numFmtId="0" fontId="20" fillId="0" borderId="10" xfId="0" applyFont="1" applyBorder="1"/>
    <xf numFmtId="45" fontId="20" fillId="0" borderId="10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165" fontId="20" fillId="0" borderId="10" xfId="0" applyNumberFormat="1" applyFont="1" applyBorder="1" applyAlignment="1">
      <alignment horizontal="center" vertical="center"/>
    </xf>
    <xf numFmtId="0" fontId="20" fillId="0" borderId="26" xfId="0" applyFont="1" applyBorder="1"/>
    <xf numFmtId="165" fontId="20" fillId="0" borderId="20" xfId="0" applyNumberFormat="1" applyFont="1" applyBorder="1" applyAlignment="1">
      <alignment horizontal="center" vertical="center"/>
    </xf>
    <xf numFmtId="0" fontId="20" fillId="0" borderId="21" xfId="0" applyFont="1" applyBorder="1" applyAlignment="1">
      <alignment horizontal="center"/>
    </xf>
    <xf numFmtId="165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/>
    </xf>
    <xf numFmtId="165" fontId="24" fillId="25" borderId="14" xfId="0" applyNumberFormat="1" applyFont="1" applyFill="1" applyBorder="1" applyAlignment="1">
      <alignment horizontal="center"/>
    </xf>
    <xf numFmtId="2" fontId="20" fillId="0" borderId="10" xfId="0" applyNumberFormat="1" applyFont="1" applyBorder="1" applyAlignment="1">
      <alignment horizontal="center" vertical="center"/>
    </xf>
    <xf numFmtId="2" fontId="20" fillId="0" borderId="20" xfId="0" applyNumberFormat="1" applyFont="1" applyBorder="1" applyAlignment="1">
      <alignment horizontal="center" vertical="center"/>
    </xf>
    <xf numFmtId="167" fontId="20" fillId="0" borderId="2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4" fillId="25" borderId="23" xfId="0" applyNumberFormat="1" applyFont="1" applyFill="1" applyBorder="1" applyAlignment="1">
      <alignment horizontal="center" vertical="center"/>
    </xf>
    <xf numFmtId="45" fontId="20" fillId="0" borderId="29" xfId="0" applyNumberFormat="1" applyFont="1" applyBorder="1" applyAlignment="1">
      <alignment horizontal="center" vertical="center"/>
    </xf>
    <xf numFmtId="45" fontId="20" fillId="0" borderId="30" xfId="0" applyNumberFormat="1" applyFont="1" applyBorder="1" applyAlignment="1">
      <alignment horizontal="center" vertical="center"/>
    </xf>
    <xf numFmtId="45" fontId="20" fillId="0" borderId="20" xfId="0" applyNumberFormat="1" applyFont="1" applyBorder="1" applyAlignment="1">
      <alignment horizontal="center" vertical="center"/>
    </xf>
    <xf numFmtId="165" fontId="20" fillId="0" borderId="30" xfId="0" applyNumberFormat="1" applyFont="1" applyBorder="1" applyAlignment="1">
      <alignment horizontal="center" vertical="center"/>
    </xf>
    <xf numFmtId="2" fontId="20" fillId="0" borderId="29" xfId="0" applyNumberFormat="1" applyFont="1" applyBorder="1" applyAlignment="1">
      <alignment horizontal="center" vertical="center"/>
    </xf>
    <xf numFmtId="2" fontId="20" fillId="0" borderId="30" xfId="0" applyNumberFormat="1" applyFont="1" applyBorder="1" applyAlignment="1">
      <alignment horizontal="center" vertical="center"/>
    </xf>
    <xf numFmtId="165" fontId="20" fillId="0" borderId="29" xfId="0" applyNumberFormat="1" applyFont="1" applyBorder="1" applyAlignment="1">
      <alignment horizontal="center" vertical="center"/>
    </xf>
    <xf numFmtId="45" fontId="0" fillId="0" borderId="0" xfId="0" applyNumberFormat="1"/>
    <xf numFmtId="14" fontId="20" fillId="0" borderId="10" xfId="0" applyNumberFormat="1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/>
    </xf>
    <xf numFmtId="14" fontId="20" fillId="0" borderId="26" xfId="0" applyNumberFormat="1" applyFont="1" applyBorder="1" applyAlignment="1">
      <alignment horizontal="center" vertical="center"/>
    </xf>
    <xf numFmtId="14" fontId="20" fillId="0" borderId="10" xfId="0" applyNumberFormat="1" applyFont="1" applyBorder="1"/>
    <xf numFmtId="14" fontId="20" fillId="0" borderId="26" xfId="0" applyNumberFormat="1" applyFont="1" applyBorder="1"/>
    <xf numFmtId="14" fontId="20" fillId="0" borderId="26" xfId="0" applyNumberFormat="1" applyFont="1" applyBorder="1" applyAlignment="1">
      <alignment horizontal="center"/>
    </xf>
    <xf numFmtId="14" fontId="24" fillId="25" borderId="23" xfId="0" applyNumberFormat="1" applyFont="1" applyFill="1" applyBorder="1" applyAlignment="1">
      <alignment horizontal="center"/>
    </xf>
    <xf numFmtId="0" fontId="20" fillId="0" borderId="31" xfId="0" applyFont="1" applyBorder="1"/>
    <xf numFmtId="0" fontId="20" fillId="0" borderId="10" xfId="0" applyFont="1" applyBorder="1" applyAlignment="1">
      <alignment horizontal="left"/>
    </xf>
    <xf numFmtId="164" fontId="20" fillId="0" borderId="10" xfId="0" applyNumberFormat="1" applyFont="1" applyBorder="1" applyAlignment="1">
      <alignment horizontal="left"/>
    </xf>
    <xf numFmtId="45" fontId="20" fillId="26" borderId="10" xfId="0" applyNumberFormat="1" applyFont="1" applyFill="1" applyBorder="1" applyAlignment="1">
      <alignment horizontal="center" vertical="center"/>
    </xf>
    <xf numFmtId="14" fontId="20" fillId="0" borderId="20" xfId="0" applyNumberFormat="1" applyFont="1" applyBorder="1"/>
    <xf numFmtId="0" fontId="20" fillId="0" borderId="20" xfId="0" applyFont="1" applyBorder="1"/>
    <xf numFmtId="164" fontId="20" fillId="0" borderId="26" xfId="0" applyNumberFormat="1" applyFont="1" applyBorder="1" applyAlignment="1">
      <alignment horizontal="left"/>
    </xf>
    <xf numFmtId="0" fontId="0" fillId="0" borderId="11" xfId="0" applyBorder="1"/>
    <xf numFmtId="0" fontId="21" fillId="0" borderId="12" xfId="0" applyFont="1" applyBorder="1" applyAlignment="1">
      <alignment horizontal="center" vertical="center"/>
    </xf>
    <xf numFmtId="0" fontId="21" fillId="27" borderId="22" xfId="0" applyFont="1" applyFill="1" applyBorder="1" applyAlignment="1">
      <alignment horizontal="center" vertical="center"/>
    </xf>
    <xf numFmtId="0" fontId="24" fillId="25" borderId="22" xfId="0" applyFont="1" applyFill="1" applyBorder="1" applyAlignment="1">
      <alignment horizontal="center"/>
    </xf>
    <xf numFmtId="0" fontId="21" fillId="27" borderId="27" xfId="0" applyFont="1" applyFill="1" applyBorder="1" applyAlignment="1">
      <alignment horizontal="center"/>
    </xf>
    <xf numFmtId="166" fontId="21" fillId="27" borderId="28" xfId="0" applyNumberFormat="1" applyFont="1" applyFill="1" applyBorder="1" applyAlignment="1">
      <alignment horizontal="center"/>
    </xf>
  </cellXfs>
  <cellStyles count="45">
    <cellStyle name="20% - Accent1 2" xfId="1" xr:uid="{00000000-0005-0000-0000-000006000000}"/>
    <cellStyle name="20% - Accent2 2" xfId="2" xr:uid="{00000000-0005-0000-0000-000007000000}"/>
    <cellStyle name="20% - Accent3 2" xfId="3" xr:uid="{00000000-0005-0000-0000-000008000000}"/>
    <cellStyle name="20% - Accent4 2" xfId="4" xr:uid="{00000000-0005-0000-0000-000009000000}"/>
    <cellStyle name="20% - Accent5 2" xfId="5" xr:uid="{00000000-0005-0000-0000-00000A000000}"/>
    <cellStyle name="20% - Accent6 2" xfId="6" xr:uid="{00000000-0005-0000-0000-00000B000000}"/>
    <cellStyle name="40% - Accent1 2" xfId="7" xr:uid="{00000000-0005-0000-0000-00000C000000}"/>
    <cellStyle name="40% - Accent2 2" xfId="8" xr:uid="{00000000-0005-0000-0000-00000D000000}"/>
    <cellStyle name="40% - Accent3 2" xfId="9" xr:uid="{00000000-0005-0000-0000-00000E000000}"/>
    <cellStyle name="40% - Accent4 2" xfId="10" xr:uid="{00000000-0005-0000-0000-00000F000000}"/>
    <cellStyle name="40% - Accent5 2" xfId="11" xr:uid="{00000000-0005-0000-0000-000010000000}"/>
    <cellStyle name="40% - Accent6 2" xfId="12" xr:uid="{00000000-0005-0000-0000-000011000000}"/>
    <cellStyle name="60% - Accent1 2" xfId="13" xr:uid="{00000000-0005-0000-0000-000012000000}"/>
    <cellStyle name="60% - Accent2 2" xfId="14" xr:uid="{00000000-0005-0000-0000-000013000000}"/>
    <cellStyle name="60% - Accent3 2" xfId="15" xr:uid="{00000000-0005-0000-0000-000014000000}"/>
    <cellStyle name="60% - Accent4 2" xfId="16" xr:uid="{00000000-0005-0000-0000-000015000000}"/>
    <cellStyle name="60% - Accent5 2" xfId="17" xr:uid="{00000000-0005-0000-0000-000016000000}"/>
    <cellStyle name="60% - Accent6 2" xfId="18" xr:uid="{00000000-0005-0000-0000-000017000000}"/>
    <cellStyle name="Accent1 2" xfId="19" xr:uid="{00000000-0005-0000-0000-000018000000}"/>
    <cellStyle name="Accent2 2" xfId="20" xr:uid="{00000000-0005-0000-0000-000019000000}"/>
    <cellStyle name="Accent3 2" xfId="21" xr:uid="{00000000-0005-0000-0000-00001A000000}"/>
    <cellStyle name="Accent4 2" xfId="22" xr:uid="{00000000-0005-0000-0000-00001B000000}"/>
    <cellStyle name="Accent5 2" xfId="23" xr:uid="{00000000-0005-0000-0000-00001C000000}"/>
    <cellStyle name="Accent6 2" xfId="24" xr:uid="{00000000-0005-0000-0000-00001D000000}"/>
    <cellStyle name="Bad 2" xfId="25" xr:uid="{00000000-0005-0000-0000-00001E000000}"/>
    <cellStyle name="Calculation 2" xfId="26" xr:uid="{00000000-0005-0000-0000-00001F000000}"/>
    <cellStyle name="Check Cell 2" xfId="27" xr:uid="{00000000-0005-0000-0000-000020000000}"/>
    <cellStyle name="Explanatory Text 2" xfId="28" xr:uid="{00000000-0005-0000-0000-000021000000}"/>
    <cellStyle name="Good 2" xfId="29" xr:uid="{00000000-0005-0000-0000-000022000000}"/>
    <cellStyle name="Heading 1 2" xfId="30" xr:uid="{00000000-0005-0000-0000-000023000000}"/>
    <cellStyle name="Heading 2 2" xfId="31" xr:uid="{00000000-0005-0000-0000-000024000000}"/>
    <cellStyle name="Heading 3 2" xfId="32" xr:uid="{00000000-0005-0000-0000-000025000000}"/>
    <cellStyle name="Heading 4 2" xfId="33" xr:uid="{00000000-0005-0000-0000-000026000000}"/>
    <cellStyle name="Input 2" xfId="34" xr:uid="{00000000-0005-0000-0000-000027000000}"/>
    <cellStyle name="Linked Cell 2" xfId="35" xr:uid="{00000000-0005-0000-0000-000028000000}"/>
    <cellStyle name="Neutral 2" xfId="36" xr:uid="{00000000-0005-0000-0000-000029000000}"/>
    <cellStyle name="Normal" xfId="0" builtinId="0"/>
    <cellStyle name="Normal 2" xfId="37" xr:uid="{00000000-0005-0000-0000-00002A000000}"/>
    <cellStyle name="Normal 3" xfId="38" xr:uid="{00000000-0005-0000-0000-00002B000000}"/>
    <cellStyle name="Normal 4" xfId="39" xr:uid="{00000000-0005-0000-0000-00002C000000}"/>
    <cellStyle name="Note 2" xfId="40" xr:uid="{00000000-0005-0000-0000-00002D000000}"/>
    <cellStyle name="Output 2" xfId="41" xr:uid="{00000000-0005-0000-0000-00002E000000}"/>
    <cellStyle name="Title 2" xfId="42" xr:uid="{00000000-0005-0000-0000-00002F000000}"/>
    <cellStyle name="Total 2" xfId="43" xr:uid="{00000000-0005-0000-0000-000030000000}"/>
    <cellStyle name="Warning Text 2" xfId="44" xr:uid="{00000000-0005-0000-0000-000031000000}"/>
  </cellStyles>
  <dxfs count="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8C828"/>
      <rgbColor rgb="FFFF00FF"/>
      <rgbColor rgb="FF00FFFF"/>
      <rgbColor rgb="FF800000"/>
      <rgbColor rgb="FF008000"/>
      <rgbColor rgb="FF000080"/>
      <rgbColor rgb="FF92D05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E7C32D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13E78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38160</xdr:colOff>
      <xdr:row>0</xdr:row>
      <xdr:rowOff>200160</xdr:rowOff>
    </xdr:from>
    <xdr:to>
      <xdr:col>27</xdr:col>
      <xdr:colOff>1291680</xdr:colOff>
      <xdr:row>5</xdr:row>
      <xdr:rowOff>43920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294320" y="200160"/>
          <a:ext cx="2842920" cy="815400"/>
        </a:xfrm>
        <a:prstGeom prst="rect">
          <a:avLst/>
        </a:prstGeom>
        <a:ln w="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Z41"/>
  <sheetViews>
    <sheetView showGridLines="0" tabSelected="1" zoomScaleNormal="100" workbookViewId="0">
      <pane ySplit="9" topLeftCell="A10" activePane="bottomLeft" state="frozen"/>
      <selection pane="bottomLeft" activeCell="U18" sqref="U18"/>
    </sheetView>
  </sheetViews>
  <sheetFormatPr defaultColWidth="19.7109375" defaultRowHeight="12.75" x14ac:dyDescent="0.2"/>
  <cols>
    <col min="1" max="1" width="2.7109375" customWidth="1"/>
    <col min="2" max="2" width="20.85546875" customWidth="1"/>
    <col min="3" max="10" width="3.5703125" customWidth="1"/>
    <col min="11" max="11" width="4.7109375" customWidth="1"/>
    <col min="12" max="12" width="3.28515625" customWidth="1"/>
    <col min="13" max="13" width="5" customWidth="1"/>
    <col min="14" max="14" width="2.7109375" customWidth="1"/>
    <col min="15" max="15" width="20.85546875" customWidth="1"/>
    <col min="16" max="23" width="3.5703125" customWidth="1"/>
    <col min="24" max="24" width="4.42578125" customWidth="1"/>
    <col min="25" max="25" width="3.5703125" customWidth="1"/>
    <col min="26" max="26" width="4.7109375" customWidth="1"/>
    <col min="27" max="27" width="2.7109375" customWidth="1"/>
    <col min="28" max="28" width="23.85546875" customWidth="1"/>
    <col min="29" max="36" width="3.5703125" customWidth="1"/>
    <col min="37" max="37" width="4.42578125" customWidth="1"/>
    <col min="38" max="38" width="3.5703125" customWidth="1"/>
    <col min="39" max="39" width="4.7109375" customWidth="1"/>
    <col min="40" max="40" width="2.7109375" customWidth="1"/>
    <col min="41" max="41" width="23.85546875" customWidth="1"/>
    <col min="42" max="49" width="3.5703125" customWidth="1"/>
    <col min="50" max="50" width="4.42578125" customWidth="1"/>
    <col min="51" max="51" width="3.5703125" customWidth="1"/>
    <col min="52" max="52" width="4.7109375" customWidth="1"/>
  </cols>
  <sheetData>
    <row r="1" spans="2:52" ht="25.5" customHeight="1" x14ac:dyDescent="0.2"/>
    <row r="2" spans="2:52" s="1" customFormat="1" x14ac:dyDescent="0.2">
      <c r="C2" s="2"/>
      <c r="D2" s="69" t="s">
        <v>0</v>
      </c>
      <c r="E2" s="69"/>
      <c r="F2" s="69"/>
      <c r="G2" s="69"/>
    </row>
    <row r="8" spans="2:52" ht="15.75" x14ac:dyDescent="0.2">
      <c r="B8" s="70" t="s">
        <v>1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3"/>
      <c r="O8" s="70" t="s">
        <v>2</v>
      </c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3"/>
      <c r="AB8" s="70" t="s">
        <v>3</v>
      </c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3"/>
      <c r="AO8" s="70" t="s">
        <v>4</v>
      </c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</row>
    <row r="9" spans="2:52" ht="170.25" x14ac:dyDescent="0.2">
      <c r="B9" s="4" t="s">
        <v>5</v>
      </c>
      <c r="C9" s="5" t="s">
        <v>6</v>
      </c>
      <c r="D9" s="5" t="s">
        <v>7</v>
      </c>
      <c r="E9" s="5" t="s">
        <v>43</v>
      </c>
      <c r="F9" s="5" t="s">
        <v>44</v>
      </c>
      <c r="G9" s="5" t="s">
        <v>45</v>
      </c>
      <c r="H9" s="5" t="s">
        <v>46</v>
      </c>
      <c r="I9" s="5" t="s">
        <v>47</v>
      </c>
      <c r="J9" s="5" t="s">
        <v>48</v>
      </c>
      <c r="K9" s="5" t="s">
        <v>8</v>
      </c>
      <c r="L9" s="6" t="s">
        <v>9</v>
      </c>
      <c r="M9" s="7" t="s">
        <v>10</v>
      </c>
      <c r="O9" s="4" t="s">
        <v>5</v>
      </c>
      <c r="P9" s="5" t="s">
        <v>6</v>
      </c>
      <c r="Q9" s="5" t="s">
        <v>7</v>
      </c>
      <c r="R9" s="5" t="s">
        <v>43</v>
      </c>
      <c r="S9" s="5" t="s">
        <v>44</v>
      </c>
      <c r="T9" s="5" t="s">
        <v>45</v>
      </c>
      <c r="U9" s="5" t="s">
        <v>46</v>
      </c>
      <c r="V9" s="5" t="s">
        <v>47</v>
      </c>
      <c r="W9" s="5" t="s">
        <v>48</v>
      </c>
      <c r="X9" s="5" t="s">
        <v>8</v>
      </c>
      <c r="Y9" s="6" t="s">
        <v>9</v>
      </c>
      <c r="Z9" s="7" t="s">
        <v>10</v>
      </c>
      <c r="AB9" s="4" t="s">
        <v>5</v>
      </c>
      <c r="AC9" s="5" t="s">
        <v>6</v>
      </c>
      <c r="AD9" s="5" t="s">
        <v>7</v>
      </c>
      <c r="AE9" s="5" t="s">
        <v>43</v>
      </c>
      <c r="AF9" s="5" t="s">
        <v>44</v>
      </c>
      <c r="AG9" s="5" t="s">
        <v>45</v>
      </c>
      <c r="AH9" s="5" t="s">
        <v>46</v>
      </c>
      <c r="AI9" s="5" t="s">
        <v>47</v>
      </c>
      <c r="AJ9" s="5" t="s">
        <v>48</v>
      </c>
      <c r="AK9" s="5" t="s">
        <v>8</v>
      </c>
      <c r="AL9" s="6" t="s">
        <v>9</v>
      </c>
      <c r="AM9" s="7" t="s">
        <v>10</v>
      </c>
      <c r="AO9" s="4" t="s">
        <v>5</v>
      </c>
      <c r="AP9" s="5" t="s">
        <v>6</v>
      </c>
      <c r="AQ9" s="5" t="s">
        <v>7</v>
      </c>
      <c r="AR9" s="5" t="s">
        <v>43</v>
      </c>
      <c r="AS9" s="5" t="s">
        <v>44</v>
      </c>
      <c r="AT9" s="5" t="s">
        <v>45</v>
      </c>
      <c r="AU9" s="5" t="s">
        <v>46</v>
      </c>
      <c r="AV9" s="5" t="s">
        <v>47</v>
      </c>
      <c r="AW9" s="5" t="s">
        <v>48</v>
      </c>
      <c r="AX9" s="5" t="s">
        <v>8</v>
      </c>
      <c r="AY9" s="6" t="s">
        <v>9</v>
      </c>
      <c r="AZ9" s="7" t="s">
        <v>10</v>
      </c>
    </row>
    <row r="10" spans="2:52" x14ac:dyDescent="0.2">
      <c r="B10" s="12" t="s">
        <v>15</v>
      </c>
      <c r="C10" s="9">
        <f>IFERROR(VLOOKUP($B10,'Quickest Junior parkrun (2k)'!B7:F10,5,FALSE()),0)</f>
        <v>50</v>
      </c>
      <c r="D10" s="9">
        <f>IFERROR(VLOOKUP($B10,'2nd Quickest Junior parkrun(2k)'!B7:F10,5,FALSE()),0)</f>
        <v>49</v>
      </c>
      <c r="E10" s="9">
        <f>IFERROR(VLOOKUP($B10,'3rd Quickest Junior parkrun(2k)'!$B$7:$F$12,5,FALSE()),0)</f>
        <v>49</v>
      </c>
      <c r="F10" s="9">
        <f>IFERROR(VLOOKUP($B10,'Eye Grand Prix (3k)'!$B$6:$D$9,3,FALSE()),0)</f>
        <v>0</v>
      </c>
      <c r="G10" s="9">
        <f>IFERROR(VLOOKUP($B10,'Bushfield Grand Prix (3k)'!$B$6:$D$9,3,FALSE()),0)</f>
        <v>0</v>
      </c>
      <c r="H10" s="9">
        <f>IFERROR(VLOOKUP($B10,'Werrington Grand Prix (3k)'!$B$6:$D$9,3,FALSE()),0)</f>
        <v>50</v>
      </c>
      <c r="I10" s="9">
        <f>IFERROR(VLOOKUP($B10,'Stamford Grand Prix (3k)'!$B$6:$D$10,3,FALSE()),0)</f>
        <v>0</v>
      </c>
      <c r="J10" s="9">
        <f>IFERROR(VLOOKUP($B10,'PANVAC Grand Prix (3k)'!$B$6:$D$9,3,FALSE()),0)</f>
        <v>50</v>
      </c>
      <c r="K10" s="10">
        <f>LARGE(C10:J10,1)+LARGE(C10:J10,2)+LARGE(C10:J10,3)+LARGE(C10:J10,4)</f>
        <v>199</v>
      </c>
      <c r="L10" s="10">
        <f>COUNTIF(C10:J10,"&gt;.09")</f>
        <v>5</v>
      </c>
      <c r="M10" s="11">
        <f t="shared" ref="M10:M15" si="0">IF(L10=0,"",RANK(K10,$K$10:$K$41))</f>
        <v>1</v>
      </c>
      <c r="O10" s="8" t="s">
        <v>11</v>
      </c>
      <c r="P10" s="9">
        <f>IFERROR(VLOOKUP($O10,'Quickest Junior parkrun (2k)'!B16:F19,5,FALSE()),0)</f>
        <v>50</v>
      </c>
      <c r="Q10" s="9">
        <f>IFERROR(VLOOKUP($O10,'2nd Quickest Junior parkrun(2k)'!B16:F19,5,FALSE()),0)</f>
        <v>50</v>
      </c>
      <c r="R10" s="9">
        <f>IFERROR(VLOOKUP($O10,'3rd Quickest Junior parkrun(2k)'!$B$15:$F$19,5,FALSE()),0)</f>
        <v>50</v>
      </c>
      <c r="S10" s="9">
        <f>IFERROR(VLOOKUP($O10,'Eye Grand Prix (3k)'!$B$14:$D$17,3,FALSE()),0)</f>
        <v>0</v>
      </c>
      <c r="T10" s="9">
        <f>IFERROR(VLOOKUP($O10,'Bushfield Grand Prix (3k)'!$B$14:$D$17,3,FALSE()),0)</f>
        <v>0</v>
      </c>
      <c r="U10" s="9">
        <f>IFERROR(VLOOKUP($O10,'Werrington Grand Prix (3k)'!$B$14:$D$18,3,FALSE()),0)</f>
        <v>0</v>
      </c>
      <c r="V10" s="9">
        <f>IFERROR(VLOOKUP($O10,'Stamford Grand Prix (3k)'!$B$14:$D$18,3,FALSE()),0)</f>
        <v>50</v>
      </c>
      <c r="W10" s="9">
        <f>IFERROR(VLOOKUP($O10,'PANVAC Grand Prix (3k)'!$B$14:$D$17,3,FALSE()),0)</f>
        <v>0</v>
      </c>
      <c r="X10" s="10">
        <f>LARGE(P10:W10,1)+LARGE(P10:W10,2)+LARGE(P10:W10,3)+LARGE(P10:W10,4)</f>
        <v>200</v>
      </c>
      <c r="Y10" s="10">
        <f>COUNTIF(P10:W10,"&gt;.09")</f>
        <v>4</v>
      </c>
      <c r="Z10" s="11">
        <f t="shared" ref="Z10:Z15" si="1">IF(Y10=0,"",RANK(X10,$X$10:$X$41))</f>
        <v>1</v>
      </c>
      <c r="AB10" s="8" t="s">
        <v>14</v>
      </c>
      <c r="AC10" s="9">
        <f>IFERROR(VLOOKUP($AB10,'Quickest Junior parkrun (2k)'!$H$7:$L$11,5,FALSE()),0)</f>
        <v>50</v>
      </c>
      <c r="AD10" s="9">
        <f>IFERROR(VLOOKUP($AB10,'2nd Quickest Junior parkrun(2k)'!$H$7:$L$11,5,FALSE()),0)</f>
        <v>50</v>
      </c>
      <c r="AE10" s="9">
        <f>IFERROR(VLOOKUP($AB10,'3rd Quickest Junior parkrun(2k)'!$H$7:$L$12,5,FALSE()),0)</f>
        <v>50</v>
      </c>
      <c r="AF10" s="9">
        <f>IFERROR(VLOOKUP($AB10,'Eye Grand Prix (3k)'!$F$6:$H$11,3,FALSE()),0)</f>
        <v>0</v>
      </c>
      <c r="AG10" s="9">
        <f>IFERROR(VLOOKUP($AB10,'Bushfield Grand Prix (3k)'!$F$6:$H$11,3,FALSE()),0)</f>
        <v>0</v>
      </c>
      <c r="AH10" s="9">
        <f>IFERROR(VLOOKUP($AB10,'Werrington Grand Prix (3k)'!$F$6:$H$11,3,FALSE()),0)</f>
        <v>50</v>
      </c>
      <c r="AI10" s="9">
        <f>IFERROR(VLOOKUP($AB10,'Stamford Grand Prix (3k)'!$F$6:$H$11,3,FALSE()),0)</f>
        <v>50</v>
      </c>
      <c r="AJ10" s="9">
        <f>IFERROR(VLOOKUP($AB10,'PANVAC Grand Prix (3k)'!$F$6:$H$11,3,FALSE()),0)</f>
        <v>0</v>
      </c>
      <c r="AK10" s="10">
        <f t="shared" ref="AK10:AK15" si="2">LARGE(AC10:AJ10,1)+LARGE(AC10:AJ10,2)+LARGE(AC10:AJ10,3)+LARGE(AC10:AJ10,4)</f>
        <v>200</v>
      </c>
      <c r="AL10" s="10">
        <f t="shared" ref="AL10:AL15" si="3">COUNTIF(AC10:AJ10,"&gt;.09")</f>
        <v>5</v>
      </c>
      <c r="AM10" s="11">
        <f t="shared" ref="AM10:AM15" si="4">IF(AL10=0,"",RANK(AK10,$AK$10:$AK$41))</f>
        <v>1</v>
      </c>
      <c r="AO10" s="8" t="s">
        <v>14</v>
      </c>
      <c r="AP10" s="9">
        <f>IFERROR(VLOOKUP($AO10,'Quickest Junior parkrun (2k)'!H16:L20,5,FALSE()),0)</f>
        <v>50</v>
      </c>
      <c r="AQ10" s="9">
        <f>IFERROR(VLOOKUP($AO10,'2nd Quickest Junior parkrun(2k)'!H15:L19,5,FALSE()),0)</f>
        <v>50</v>
      </c>
      <c r="AR10" s="9">
        <f>IFERROR(VLOOKUP($AO10,'3rd Quickest Junior parkrun(2k)'!$H$15:$L$19,5,FALSE()),0)</f>
        <v>50</v>
      </c>
      <c r="AS10" s="9">
        <f>IFERROR(VLOOKUP($AO10,'Eye Grand Prix (3k)'!$F$14:$H$19,3,FALSE()),0)</f>
        <v>0</v>
      </c>
      <c r="AT10" s="9">
        <f>IFERROR(VLOOKUP($AO10,'Bushfield Grand Prix (3k)'!$F$14:$H$19,3,FALSE()),0)</f>
        <v>0</v>
      </c>
      <c r="AU10" s="9">
        <f>IFERROR(VLOOKUP($AO10,'Werrington Grand Prix (3k)'!$F$14:$H$19,3,FALSE()),0)</f>
        <v>50</v>
      </c>
      <c r="AV10" s="9">
        <f>IFERROR(VLOOKUP($AO10,'Stamford Grand Prix (3k)'!$F$14:$H$19,3,FALSE()),0)</f>
        <v>49</v>
      </c>
      <c r="AW10" s="9">
        <f>IFERROR(VLOOKUP($AO10,'PANVAC Grand Prix (3k)'!$F$14:$H$19,3,FALSE()),0)</f>
        <v>0</v>
      </c>
      <c r="AX10" s="10">
        <f t="shared" ref="AX10:AX15" si="5">LARGE(AP10:AW10,1)+LARGE(AP10:AW10,2)+LARGE(AP10:AW10,3)+LARGE(AP10:AW10,4)</f>
        <v>200</v>
      </c>
      <c r="AY10" s="10">
        <f t="shared" ref="AY10:AY15" si="6">COUNTIF(AP10:AW10,"&gt;.09")</f>
        <v>5</v>
      </c>
      <c r="AZ10" s="11">
        <f t="shared" ref="AZ10:AZ15" si="7">IF(AY10=0,"",RANK(AX10,$AX$10:$AX$41))</f>
        <v>1</v>
      </c>
    </row>
    <row r="11" spans="2:52" x14ac:dyDescent="0.2">
      <c r="B11" s="8" t="s">
        <v>11</v>
      </c>
      <c r="C11" s="9">
        <f>IFERROR(VLOOKUP($B11,'Quickest Junior parkrun (2k)'!B7:F10,5,FALSE()),0)</f>
        <v>49</v>
      </c>
      <c r="D11" s="9">
        <f>IFERROR(VLOOKUP($B11,'2nd Quickest Junior parkrun(2k)'!B7:F10,5,FALSE()),0)</f>
        <v>50</v>
      </c>
      <c r="E11" s="9">
        <f>IFERROR(VLOOKUP($B11,'3rd Quickest Junior parkrun(2k)'!$B$7:$F$12,5,FALSE()),0)</f>
        <v>50</v>
      </c>
      <c r="F11" s="9">
        <f>IFERROR(VLOOKUP($B11,'Eye Grand Prix (3k)'!$B$6:$D$9,3,FALSE()),0)</f>
        <v>0</v>
      </c>
      <c r="G11" s="9">
        <f>IFERROR(VLOOKUP($B11,'Bushfield Grand Prix (3k)'!$B$6:$D$9,3,FALSE()),0)</f>
        <v>0</v>
      </c>
      <c r="H11" s="9">
        <f>IFERROR(VLOOKUP($B11,'Werrington Grand Prix (3k)'!$B$6:$D$9,3,FALSE()),0)</f>
        <v>0</v>
      </c>
      <c r="I11" s="9">
        <f>IFERROR(VLOOKUP($B11,'Stamford Grand Prix (3k)'!$B$6:$D$10,3,FALSE()),0)</f>
        <v>50</v>
      </c>
      <c r="J11" s="9">
        <f>IFERROR(VLOOKUP($B11,'PANVAC Grand Prix (3k)'!$B$6:$D$9,3,FALSE()),0)</f>
        <v>0</v>
      </c>
      <c r="K11" s="10">
        <f>LARGE(C11:J11,1)+LARGE(C11:J11,2)+LARGE(C11:J11,3)+LARGE(C11:J11,4)</f>
        <v>199</v>
      </c>
      <c r="L11" s="10">
        <f>COUNTIF(C11:J11,"&gt;.09")</f>
        <v>4</v>
      </c>
      <c r="M11" s="11">
        <f t="shared" si="0"/>
        <v>1</v>
      </c>
      <c r="O11" s="8" t="s">
        <v>13</v>
      </c>
      <c r="P11" s="9">
        <f>IFERROR(VLOOKUP($O11,'Quickest Junior parkrun (2k)'!B16:F19,5,FALSE()),0)</f>
        <v>48</v>
      </c>
      <c r="Q11" s="9">
        <f>IFERROR(VLOOKUP($O11,'2nd Quickest Junior parkrun(2k)'!B16:F19,5,FALSE()),0)</f>
        <v>49</v>
      </c>
      <c r="R11" s="9">
        <f>IFERROR(VLOOKUP($O11,'3rd Quickest Junior parkrun(2k)'!$B$15:$F$19,5,FALSE()),0)</f>
        <v>49</v>
      </c>
      <c r="S11" s="9">
        <f>IFERROR(VLOOKUP($O11,'Eye Grand Prix (3k)'!$B$14:$D$17,3,FALSE()),0)</f>
        <v>50</v>
      </c>
      <c r="T11" s="9">
        <f>IFERROR(VLOOKUP($O11,'Bushfield Grand Prix (3k)'!$B$14:$D$17,3,FALSE()),0)</f>
        <v>50</v>
      </c>
      <c r="U11" s="9">
        <f>IFERROR(VLOOKUP($O11,'Werrington Grand Prix (3k)'!$B$14:$D$18,3,FALSE()),0)</f>
        <v>0</v>
      </c>
      <c r="V11" s="9">
        <f>IFERROR(VLOOKUP($O11,'Stamford Grand Prix (3k)'!$B$14:$D$18,3,FALSE()),0)</f>
        <v>49</v>
      </c>
      <c r="W11" s="9">
        <f>IFERROR(VLOOKUP($O11,'PANVAC Grand Prix (3k)'!$B$14:$D$17,3,FALSE()),0)</f>
        <v>0</v>
      </c>
      <c r="X11" s="10">
        <f>LARGE(P11:W11,1)+LARGE(P11:W11,2)+LARGE(P11:W11,3)+LARGE(P11:W11,4)</f>
        <v>198</v>
      </c>
      <c r="Y11" s="10">
        <f>COUNTIF(P11:W11,"&gt;.09")</f>
        <v>6</v>
      </c>
      <c r="Z11" s="11">
        <f t="shared" si="1"/>
        <v>2</v>
      </c>
      <c r="AB11" s="8" t="s">
        <v>20</v>
      </c>
      <c r="AC11" s="9">
        <f>IFERROR(VLOOKUP($AB11,'Quickest Junior parkrun (2k)'!$H$7:$L$11,5,FALSE()),0)</f>
        <v>49</v>
      </c>
      <c r="AD11" s="9">
        <f>IFERROR(VLOOKUP($AB11,'2nd Quickest Junior parkrun(2k)'!$H$7:$L$11,5,FALSE()),0)</f>
        <v>49</v>
      </c>
      <c r="AE11" s="9">
        <f>IFERROR(VLOOKUP($AB11,'3rd Quickest Junior parkrun(2k)'!$H$7:$L$12,5,FALSE()),0)</f>
        <v>49</v>
      </c>
      <c r="AF11" s="9">
        <f>IFERROR(VLOOKUP($AB11,'Eye Grand Prix (3k)'!$F$6:$H$11,3,FALSE()),0)</f>
        <v>0</v>
      </c>
      <c r="AG11" s="9">
        <f>IFERROR(VLOOKUP($AB11,'Bushfield Grand Prix (3k)'!$F$6:$H$11,3,FALSE()),0)</f>
        <v>0</v>
      </c>
      <c r="AH11" s="9">
        <f>IFERROR(VLOOKUP($AB11,'Werrington Grand Prix (3k)'!$F$6:$H$11,3,FALSE()),0)</f>
        <v>49</v>
      </c>
      <c r="AI11" s="9">
        <f>IFERROR(VLOOKUP($AB11,'Stamford Grand Prix (3k)'!$F$6:$H$11,3,FALSE()),0)</f>
        <v>0</v>
      </c>
      <c r="AJ11" s="9">
        <f>IFERROR(VLOOKUP($AB11,'PANVAC Grand Prix (3k)'!$F$6:$H$11,3,FALSE()),0)</f>
        <v>0</v>
      </c>
      <c r="AK11" s="10">
        <f t="shared" si="2"/>
        <v>196</v>
      </c>
      <c r="AL11" s="10">
        <f t="shared" si="3"/>
        <v>4</v>
      </c>
      <c r="AM11" s="11">
        <f t="shared" si="4"/>
        <v>2</v>
      </c>
      <c r="AO11" s="12" t="s">
        <v>20</v>
      </c>
      <c r="AP11" s="9">
        <f>IFERROR(VLOOKUP($AO11,'Quickest Junior parkrun (2k)'!H16:L20,5,FALSE()),0)</f>
        <v>49</v>
      </c>
      <c r="AQ11" s="9">
        <f>IFERROR(VLOOKUP($AO11,'2nd Quickest Junior parkrun(2k)'!H15:L19,5,FALSE()),0)</f>
        <v>49</v>
      </c>
      <c r="AR11" s="9">
        <f>IFERROR(VLOOKUP($AO11,'3rd Quickest Junior parkrun(2k)'!$H$15:$L$19,5,FALSE()),0)</f>
        <v>49</v>
      </c>
      <c r="AS11" s="9">
        <f>IFERROR(VLOOKUP($AO11,'Eye Grand Prix (3k)'!$F$14:$H$19,3,FALSE()),0)</f>
        <v>0</v>
      </c>
      <c r="AT11" s="9">
        <f>IFERROR(VLOOKUP($AO11,'Bushfield Grand Prix (3k)'!$F$14:$H$19,3,FALSE()),0)</f>
        <v>0</v>
      </c>
      <c r="AU11" s="9">
        <f>IFERROR(VLOOKUP($AO11,'Werrington Grand Prix (3k)'!$F$14:$H$19,3,FALSE()),0)</f>
        <v>49</v>
      </c>
      <c r="AV11" s="9">
        <f>IFERROR(VLOOKUP($AO11,'Stamford Grand Prix (3k)'!$F$14:$H$19,3,FALSE()),0)</f>
        <v>0</v>
      </c>
      <c r="AW11" s="9">
        <f>IFERROR(VLOOKUP($AO11,'PANVAC Grand Prix (3k)'!$F$14:$H$19,3,FALSE()),0)</f>
        <v>0</v>
      </c>
      <c r="AX11" s="10">
        <f t="shared" si="5"/>
        <v>196</v>
      </c>
      <c r="AY11" s="10">
        <f t="shared" si="6"/>
        <v>4</v>
      </c>
      <c r="AZ11" s="11">
        <f t="shared" si="7"/>
        <v>2</v>
      </c>
    </row>
    <row r="12" spans="2:52" x14ac:dyDescent="0.2">
      <c r="B12" s="14" t="s">
        <v>13</v>
      </c>
      <c r="C12" s="9">
        <f>IFERROR(VLOOKUP($B12,'Quickest Junior parkrun (2k)'!B7:F10,5,FALSE()),0)</f>
        <v>48</v>
      </c>
      <c r="D12" s="9">
        <f>IFERROR(VLOOKUP($B12,'2nd Quickest Junior parkrun(2k)'!B7:F10,5,FALSE()),0)</f>
        <v>48</v>
      </c>
      <c r="E12" s="9">
        <f>IFERROR(VLOOKUP($B12,'3rd Quickest Junior parkrun(2k)'!$B$7:$F$12,5,FALSE()),0)</f>
        <v>48</v>
      </c>
      <c r="F12" s="9">
        <f>IFERROR(VLOOKUP($B12,'Eye Grand Prix (3k)'!$B$6:$D$9,3,FALSE()),0)</f>
        <v>49</v>
      </c>
      <c r="G12" s="9">
        <f>IFERROR(VLOOKUP($B12,'Bushfield Grand Prix (3k)'!$B$6:$D$9,3,FALSE()),0)</f>
        <v>50</v>
      </c>
      <c r="H12" s="9">
        <f>IFERROR(VLOOKUP($B12,'Werrington Grand Prix (3k)'!$B$6:$D$9,3,FALSE()),0)</f>
        <v>0</v>
      </c>
      <c r="I12" s="9">
        <f>IFERROR(VLOOKUP($B12,'Stamford Grand Prix (3k)'!$B$6:$D$10,3,FALSE()),0)</f>
        <v>49</v>
      </c>
      <c r="J12" s="9">
        <f>IFERROR(VLOOKUP($B12,'PANVAC Grand Prix (3k)'!$B$6:$D$9,3,FALSE()),0)</f>
        <v>0</v>
      </c>
      <c r="K12" s="10">
        <f>LARGE(C12:J12,1)+LARGE(C12:J12,2)+LARGE(C12:J12,3)+LARGE(C12:J12,4)</f>
        <v>196</v>
      </c>
      <c r="L12" s="10">
        <f>COUNTIF(C12:J12,"&gt;.09")</f>
        <v>6</v>
      </c>
      <c r="M12" s="11">
        <f t="shared" si="0"/>
        <v>3</v>
      </c>
      <c r="O12" s="13" t="s">
        <v>15</v>
      </c>
      <c r="P12" s="9">
        <f>IFERROR(VLOOKUP($O12,'Quickest Junior parkrun (2k)'!B16:F19,5,FALSE()),0)</f>
        <v>49</v>
      </c>
      <c r="Q12" s="9">
        <f>IFERROR(VLOOKUP($O12,'2nd Quickest Junior parkrun(2k)'!B16:F19,5,FALSE()),0)</f>
        <v>48</v>
      </c>
      <c r="R12" s="9">
        <f>IFERROR(VLOOKUP($O12,'3rd Quickest Junior parkrun(2k)'!$B$15:$F$19,5,FALSE()),0)</f>
        <v>48</v>
      </c>
      <c r="S12" s="9">
        <f>IFERROR(VLOOKUP($O12,'Eye Grand Prix (3k)'!$B$14:$D$17,3,FALSE()),0)</f>
        <v>0</v>
      </c>
      <c r="T12" s="9">
        <f>IFERROR(VLOOKUP($O12,'Bushfield Grand Prix (3k)'!$B$14:$D$17,3,FALSE()),0)</f>
        <v>0</v>
      </c>
      <c r="U12" s="9">
        <f>IFERROR(VLOOKUP($O12,'Werrington Grand Prix (3k)'!$B$14:$D$18,3,FALSE()),0)</f>
        <v>50</v>
      </c>
      <c r="V12" s="9">
        <f>IFERROR(VLOOKUP($O12,'Stamford Grand Prix (3k)'!$B$14:$D$18,3,FALSE()),0)</f>
        <v>0</v>
      </c>
      <c r="W12" s="9">
        <f>IFERROR(VLOOKUP($O12,'PANVAC Grand Prix (3k)'!$B$14:$D$17,3,FALSE()),0)</f>
        <v>50</v>
      </c>
      <c r="X12" s="10">
        <f>LARGE(P12:W12,1)+LARGE(P12:W12,2)+LARGE(P12:W12,3)+LARGE(P12:W12,4)</f>
        <v>197</v>
      </c>
      <c r="Y12" s="10">
        <f>COUNTIF(P12:W12,"&gt;.09")</f>
        <v>5</v>
      </c>
      <c r="Z12" s="11">
        <f t="shared" si="1"/>
        <v>3</v>
      </c>
      <c r="AB12" s="8" t="s">
        <v>12</v>
      </c>
      <c r="AC12" s="9">
        <f>IFERROR(VLOOKUP($AB12,'Quickest Junior parkrun (2k)'!$H$7:$L$11,5,FALSE()),0)</f>
        <v>48</v>
      </c>
      <c r="AD12" s="9">
        <f>IFERROR(VLOOKUP($AB12,'2nd Quickest Junior parkrun(2k)'!$H$7:$L$11,5,FALSE()),0)</f>
        <v>48</v>
      </c>
      <c r="AE12" s="9">
        <f>IFERROR(VLOOKUP($AB12,'3rd Quickest Junior parkrun(2k)'!$H$7:$L$12,5,FALSE()),0)</f>
        <v>48</v>
      </c>
      <c r="AF12" s="9">
        <f>IFERROR(VLOOKUP($AB12,'Eye Grand Prix (3k)'!$F$6:$H$11,3,FALSE()),0)</f>
        <v>0</v>
      </c>
      <c r="AG12" s="9">
        <f>IFERROR(VLOOKUP($AB12,'Bushfield Grand Prix (3k)'!$F$6:$H$11,3,FALSE()),0)</f>
        <v>0</v>
      </c>
      <c r="AH12" s="9">
        <f>IFERROR(VLOOKUP($AB12,'Werrington Grand Prix (3k)'!$F$6:$H$11,3,FALSE()),0)</f>
        <v>0</v>
      </c>
      <c r="AI12" s="9">
        <f>IFERROR(VLOOKUP($AB12,'Stamford Grand Prix (3k)'!$F$6:$H$11,3,FALSE()),0)</f>
        <v>49</v>
      </c>
      <c r="AJ12" s="9">
        <f>IFERROR(VLOOKUP($AB12,'PANVAC Grand Prix (3k)'!$F$6:$H$11,3,FALSE()),0)</f>
        <v>0</v>
      </c>
      <c r="AK12" s="10">
        <f t="shared" si="2"/>
        <v>193</v>
      </c>
      <c r="AL12" s="10">
        <f t="shared" si="3"/>
        <v>4</v>
      </c>
      <c r="AM12" s="11">
        <f t="shared" si="4"/>
        <v>3</v>
      </c>
      <c r="AO12" s="12" t="s">
        <v>12</v>
      </c>
      <c r="AP12" s="9">
        <f>IFERROR(VLOOKUP($AO12,'Quickest Junior parkrun (2k)'!H16:L20,5,FALSE()),0)</f>
        <v>48</v>
      </c>
      <c r="AQ12" s="9">
        <f>IFERROR(VLOOKUP($AO12,'2nd Quickest Junior parkrun(2k)'!H15:L19,5,FALSE()),0)</f>
        <v>48</v>
      </c>
      <c r="AR12" s="9">
        <f>IFERROR(VLOOKUP($AO12,'3rd Quickest Junior parkrun(2k)'!$H$15:$L$19,5,FALSE()),0)</f>
        <v>48</v>
      </c>
      <c r="AS12" s="9">
        <f>IFERROR(VLOOKUP($AO12,'Eye Grand Prix (3k)'!$F$14:$H$19,3,FALSE()),0)</f>
        <v>0</v>
      </c>
      <c r="AT12" s="9">
        <f>IFERROR(VLOOKUP($AO12,'Bushfield Grand Prix (3k)'!$F$14:$H$19,3,FALSE()),0)</f>
        <v>0</v>
      </c>
      <c r="AU12" s="9">
        <f>IFERROR(VLOOKUP($AO12,'Werrington Grand Prix (3k)'!$F$14:$H$19,3,FALSE()),0)</f>
        <v>0</v>
      </c>
      <c r="AV12" s="9">
        <f>IFERROR(VLOOKUP($AO12,'Stamford Grand Prix (3k)'!$F$14:$H$19,3,FALSE()),0)</f>
        <v>50</v>
      </c>
      <c r="AW12" s="9">
        <f>IFERROR(VLOOKUP($AO12,'PANVAC Grand Prix (3k)'!$F$14:$H$19,3,FALSE()),0)</f>
        <v>0</v>
      </c>
      <c r="AX12" s="10">
        <f t="shared" si="5"/>
        <v>194</v>
      </c>
      <c r="AY12" s="10">
        <f t="shared" si="6"/>
        <v>4</v>
      </c>
      <c r="AZ12" s="11">
        <f t="shared" si="7"/>
        <v>3</v>
      </c>
    </row>
    <row r="13" spans="2:52" x14ac:dyDescent="0.2">
      <c r="B13" s="13" t="s">
        <v>19</v>
      </c>
      <c r="C13" s="9">
        <f>IFERROR(VLOOKUP($B13,'Quickest Junior parkrun (2k)'!B7:F10,5,FALSE()),0)</f>
        <v>47</v>
      </c>
      <c r="D13" s="9">
        <f>IFERROR(VLOOKUP($B13,'2nd Quickest Junior parkrun(2k)'!B7:F10,5,FALSE()),0)</f>
        <v>47</v>
      </c>
      <c r="E13" s="9">
        <f>IFERROR(VLOOKUP($B13,'3rd Quickest Junior parkrun(2k)'!$B$7:$F$12,5,FALSE()),0)</f>
        <v>47</v>
      </c>
      <c r="F13" s="9">
        <f>IFERROR(VLOOKUP($B13,'Eye Grand Prix (3k)'!$B$6:$D$9,3,FALSE()),0)</f>
        <v>0</v>
      </c>
      <c r="G13" s="9">
        <f>IFERROR(VLOOKUP($B13,'Bushfield Grand Prix (3k)'!$B$6:$D$9,3,FALSE()),0)</f>
        <v>0</v>
      </c>
      <c r="H13" s="9">
        <f>IFERROR(VLOOKUP($B13,'Werrington Grand Prix (3k)'!$B$6:$D$9,3,FALSE()),0)</f>
        <v>49</v>
      </c>
      <c r="I13" s="9">
        <f>IFERROR(VLOOKUP($B13,'Stamford Grand Prix (3k)'!$B$6:$D$10,3,FALSE()),0)</f>
        <v>0</v>
      </c>
      <c r="J13" s="9">
        <f>IFERROR(VLOOKUP($B13,'PANVAC Grand Prix (3k)'!$B$6:$D$9,3,FALSE()),0)</f>
        <v>49</v>
      </c>
      <c r="K13" s="10">
        <f>LARGE(C13:J13,1)+LARGE(C13:J13,2)+LARGE(C13:J13,3)+LARGE(C13:J13,4)</f>
        <v>192</v>
      </c>
      <c r="L13" s="10">
        <f>COUNTIF(C13:J13,"&gt;.09")</f>
        <v>5</v>
      </c>
      <c r="M13" s="11">
        <f t="shared" si="0"/>
        <v>4</v>
      </c>
      <c r="O13" s="13" t="s">
        <v>19</v>
      </c>
      <c r="P13" s="9">
        <f>IFERROR(VLOOKUP($O13,'Quickest Junior parkrun (2k)'!B16:F19,5,FALSE()),0)</f>
        <v>47</v>
      </c>
      <c r="Q13" s="9">
        <f>IFERROR(VLOOKUP($O13,'2nd Quickest Junior parkrun(2k)'!B16:F19,5,FALSE()),0)</f>
        <v>47</v>
      </c>
      <c r="R13" s="9">
        <f>IFERROR(VLOOKUP($O13,'3rd Quickest Junior parkrun(2k)'!$B$15:$F$19,5,FALSE()),0)</f>
        <v>47</v>
      </c>
      <c r="S13" s="9">
        <f>IFERROR(VLOOKUP($O13,'Eye Grand Prix (3k)'!$B$14:$D$17,3,FALSE()),0)</f>
        <v>0</v>
      </c>
      <c r="T13" s="9">
        <f>IFERROR(VLOOKUP($O13,'Bushfield Grand Prix (3k)'!$B$14:$D$17,3,FALSE()),0)</f>
        <v>0</v>
      </c>
      <c r="U13" s="9">
        <f>IFERROR(VLOOKUP($O13,'Werrington Grand Prix (3k)'!$B$14:$D$18,3,FALSE()),0)</f>
        <v>49</v>
      </c>
      <c r="V13" s="9">
        <f>IFERROR(VLOOKUP($O13,'Stamford Grand Prix (3k)'!$B$14:$D$18,3,FALSE()),0)</f>
        <v>0</v>
      </c>
      <c r="W13" s="9">
        <f>IFERROR(VLOOKUP($O13,'PANVAC Grand Prix (3k)'!$B$14:$D$17,3,FALSE()),0)</f>
        <v>49</v>
      </c>
      <c r="X13" s="10">
        <f>LARGE(P13:W13,1)+LARGE(P13:W13,2)+LARGE(P13:W13,3)+LARGE(P13:W13,4)</f>
        <v>192</v>
      </c>
      <c r="Y13" s="10">
        <f>COUNTIF(P13:W13,"&gt;.09")</f>
        <v>5</v>
      </c>
      <c r="Z13" s="11">
        <f t="shared" si="1"/>
        <v>4</v>
      </c>
      <c r="AB13" s="8" t="s">
        <v>22</v>
      </c>
      <c r="AC13" s="9">
        <f>IFERROR(VLOOKUP($AB13,'Quickest Junior parkrun (2k)'!$H$7:$L$11,5,FALSE()),0)</f>
        <v>47</v>
      </c>
      <c r="AD13" s="9">
        <f>IFERROR(VLOOKUP($AB13,'2nd Quickest Junior parkrun(2k)'!$H$7:$L$11,5,FALSE()),0)</f>
        <v>0</v>
      </c>
      <c r="AE13" s="9">
        <f>IFERROR(VLOOKUP($AB13,'3rd Quickest Junior parkrun(2k)'!$H$7:$L$12,5,FALSE()),0)</f>
        <v>0</v>
      </c>
      <c r="AF13" s="9">
        <f>IFERROR(VLOOKUP($AB13,'Eye Grand Prix (3k)'!$F$6:$H$11,3,FALSE()),0)</f>
        <v>48</v>
      </c>
      <c r="AG13" s="9">
        <f>IFERROR(VLOOKUP($AB13,'Bushfield Grand Prix (3k)'!$F$6:$H$11,3,FALSE()),0)</f>
        <v>0</v>
      </c>
      <c r="AH13" s="9">
        <f>IFERROR(VLOOKUP($AB13,'Werrington Grand Prix (3k)'!$F$6:$H$11,3,FALSE()),0)</f>
        <v>0</v>
      </c>
      <c r="AI13" s="9">
        <f>IFERROR(VLOOKUP($AB13,'Stamford Grand Prix (3k)'!$F$6:$H$11,3,FALSE()),0)</f>
        <v>0</v>
      </c>
      <c r="AJ13" s="9">
        <f>IFERROR(VLOOKUP($AB13,'PANVAC Grand Prix (3k)'!$F$6:$H$11,3,FALSE()),0)</f>
        <v>0</v>
      </c>
      <c r="AK13" s="10">
        <f t="shared" si="2"/>
        <v>95</v>
      </c>
      <c r="AL13" s="10">
        <f t="shared" si="3"/>
        <v>2</v>
      </c>
      <c r="AM13" s="11">
        <f t="shared" si="4"/>
        <v>4</v>
      </c>
      <c r="AO13" s="12" t="s">
        <v>22</v>
      </c>
      <c r="AP13" s="9">
        <f>IFERROR(VLOOKUP($AO13,'Quickest Junior parkrun (2k)'!H16:L20,5,FALSE()),0)</f>
        <v>47</v>
      </c>
      <c r="AQ13" s="9">
        <f>IFERROR(VLOOKUP($AO13,'2nd Quickest Junior parkrun(2k)'!H15:L19,5,FALSE()),0)</f>
        <v>0</v>
      </c>
      <c r="AR13" s="9">
        <f>IFERROR(VLOOKUP($AO13,'3rd Quickest Junior parkrun(2k)'!$H$15:$L$19,5,FALSE()),0)</f>
        <v>0</v>
      </c>
      <c r="AS13" s="9">
        <f>IFERROR(VLOOKUP($AO13,'Eye Grand Prix (3k)'!$F$14:$H$19,3,FALSE()),0)</f>
        <v>48</v>
      </c>
      <c r="AT13" s="9">
        <f>IFERROR(VLOOKUP($AO13,'Bushfield Grand Prix (3k)'!$F$14:$H$19,3,FALSE()),0)</f>
        <v>0</v>
      </c>
      <c r="AU13" s="9">
        <f>IFERROR(VLOOKUP($AO13,'Werrington Grand Prix (3k)'!$F$14:$H$19,3,FALSE()),0)</f>
        <v>0</v>
      </c>
      <c r="AV13" s="9">
        <f>IFERROR(VLOOKUP($AO13,'Stamford Grand Prix (3k)'!$F$14:$H$19,3,FALSE()),0)</f>
        <v>0</v>
      </c>
      <c r="AW13" s="9">
        <f>IFERROR(VLOOKUP($AO13,'PANVAC Grand Prix (3k)'!$F$14:$H$19,3,FALSE()),0)</f>
        <v>0</v>
      </c>
      <c r="AX13" s="10">
        <f t="shared" si="5"/>
        <v>95</v>
      </c>
      <c r="AY13" s="10">
        <f t="shared" si="6"/>
        <v>2</v>
      </c>
      <c r="AZ13" s="11">
        <f t="shared" si="7"/>
        <v>4</v>
      </c>
    </row>
    <row r="14" spans="2:52" x14ac:dyDescent="0.2">
      <c r="B14" s="14" t="s">
        <v>17</v>
      </c>
      <c r="C14" s="9">
        <f>IFERROR(VLOOKUP($B14,'Quickest Junior parkrun (2k)'!B7:F10,5,FALSE()),0)</f>
        <v>0</v>
      </c>
      <c r="D14" s="9">
        <f>IFERROR(VLOOKUP($B14,'2nd Quickest Junior parkrun(2k)'!B7:F10,5,FALSE()),0)</f>
        <v>0</v>
      </c>
      <c r="E14" s="9">
        <f>IFERROR(VLOOKUP($B14,'3rd Quickest Junior parkrun(2k)'!$B$7:$F$12,5,FALSE()),0)</f>
        <v>0</v>
      </c>
      <c r="F14" s="9">
        <f>IFERROR(VLOOKUP($B14,'Eye Grand Prix (3k)'!$B$6:$D$9,3,FALSE()),0)</f>
        <v>50</v>
      </c>
      <c r="G14" s="9">
        <f>IFERROR(VLOOKUP($B14,'Bushfield Grand Prix (3k)'!$B$6:$D$9,3,FALSE()),0)</f>
        <v>0</v>
      </c>
      <c r="H14" s="9">
        <f>IFERROR(VLOOKUP($B14,'Werrington Grand Prix (3k)'!$B$6:$D$9,3,FALSE()),0)</f>
        <v>0</v>
      </c>
      <c r="I14" s="9">
        <f>IFERROR(VLOOKUP($B14,'Stamford Grand Prix (3k)'!$B$6:$D$10,3,FALSE()),0)</f>
        <v>48</v>
      </c>
      <c r="J14" s="9">
        <f>IFERROR(VLOOKUP($B14,'PANVAC Grand Prix (3k)'!$B$6:$D$9,3,FALSE()),0)</f>
        <v>0</v>
      </c>
      <c r="K14" s="10">
        <f>LARGE(C14:J14,1)+LARGE(C14:J14,2)+LARGE(C14:J14,3)+LARGE(C14:J14,4)</f>
        <v>98</v>
      </c>
      <c r="L14" s="10">
        <f>COUNTIF(C14:J14,"&gt;.09")</f>
        <v>2</v>
      </c>
      <c r="M14" s="11">
        <f t="shared" si="0"/>
        <v>5</v>
      </c>
      <c r="O14" s="14" t="s">
        <v>17</v>
      </c>
      <c r="P14" s="9">
        <f>IFERROR(VLOOKUP($O14,'Quickest Junior parkrun (2k)'!B16:F19,5,FALSE()),0)</f>
        <v>0</v>
      </c>
      <c r="Q14" s="9">
        <f>IFERROR(VLOOKUP($O14,'2nd Quickest Junior parkrun(2k)'!B16:F19,5,FALSE()),0)</f>
        <v>0</v>
      </c>
      <c r="R14" s="9">
        <f>IFERROR(VLOOKUP($O14,'3rd Quickest Junior parkrun(2k)'!$B$15:$F$19,5,FALSE()),0)</f>
        <v>0</v>
      </c>
      <c r="S14" s="9">
        <f>IFERROR(VLOOKUP($O14,'Eye Grand Prix (3k)'!$B$14:$D$17,3,FALSE()),0)</f>
        <v>49</v>
      </c>
      <c r="T14" s="9">
        <f>IFERROR(VLOOKUP($O14,'Bushfield Grand Prix (3k)'!$B$14:$D$17,3,FALSE()),0)</f>
        <v>0</v>
      </c>
      <c r="U14" s="9">
        <f>IFERROR(VLOOKUP($O14,'Werrington Grand Prix (3k)'!$B$14:$D$18,3,FALSE()),0)</f>
        <v>0</v>
      </c>
      <c r="V14" s="9">
        <f>IFERROR(VLOOKUP($O14,'Stamford Grand Prix (3k)'!$B$14:$D$18,3,FALSE()),0)</f>
        <v>48</v>
      </c>
      <c r="W14" s="9">
        <f>IFERROR(VLOOKUP($O14,'PANVAC Grand Prix (3k)'!$B$14:$D$17,3,FALSE()),0)</f>
        <v>0</v>
      </c>
      <c r="X14" s="10">
        <f>LARGE(P14:W14,1)+LARGE(P14:W14,2)+LARGE(P14:W14,3)+LARGE(P14:W14,4)</f>
        <v>97</v>
      </c>
      <c r="Y14" s="10">
        <f>COUNTIF(P14:W14,"&gt;.09")</f>
        <v>2</v>
      </c>
      <c r="Z14" s="11">
        <f t="shared" si="1"/>
        <v>5</v>
      </c>
      <c r="AB14" s="8" t="s">
        <v>16</v>
      </c>
      <c r="AC14" s="9">
        <f>IFERROR(VLOOKUP($AB14,'Quickest Junior parkrun (2k)'!$H$7:$L$11,5,FALSE()),0)</f>
        <v>0</v>
      </c>
      <c r="AD14" s="9">
        <f>IFERROR(VLOOKUP($AB14,'2nd Quickest Junior parkrun(2k)'!$H$7:$L$11,5,FALSE()),0)</f>
        <v>0</v>
      </c>
      <c r="AE14" s="9">
        <f>IFERROR(VLOOKUP($AB14,'3rd Quickest Junior parkrun(2k)'!$H$7:$L$12,5,FALSE()),0)</f>
        <v>0</v>
      </c>
      <c r="AF14" s="9">
        <f>IFERROR(VLOOKUP($AB14,'Eye Grand Prix (3k)'!$F$6:$H$11,3,FALSE()),0)</f>
        <v>50</v>
      </c>
      <c r="AG14" s="9">
        <f>IFERROR(VLOOKUP($AB14,'Bushfield Grand Prix (3k)'!$F$6:$H$11,3,FALSE()),0)</f>
        <v>0</v>
      </c>
      <c r="AH14" s="9">
        <f>IFERROR(VLOOKUP($AB14,'Werrington Grand Prix (3k)'!$F$6:$H$11,3,FALSE()),0)</f>
        <v>0</v>
      </c>
      <c r="AI14" s="9">
        <f>IFERROR(VLOOKUP($AB14,'Stamford Grand Prix (3k)'!$F$6:$H$11,3,FALSE()),0)</f>
        <v>0</v>
      </c>
      <c r="AJ14" s="9">
        <f>IFERROR(VLOOKUP($AB14,'PANVAC Grand Prix (3k)'!$F$6:$H$11,3,FALSE()),0)</f>
        <v>0</v>
      </c>
      <c r="AK14" s="10">
        <f t="shared" si="2"/>
        <v>50</v>
      </c>
      <c r="AL14" s="10">
        <f t="shared" si="3"/>
        <v>1</v>
      </c>
      <c r="AM14" s="11">
        <f t="shared" si="4"/>
        <v>5</v>
      </c>
      <c r="AO14" s="8" t="s">
        <v>16</v>
      </c>
      <c r="AP14" s="9">
        <f>IFERROR(VLOOKUP($AO14,'Quickest Junior parkrun (2k)'!H16:L20,5,FALSE()),0)</f>
        <v>0</v>
      </c>
      <c r="AQ14" s="9">
        <f>IFERROR(VLOOKUP($AO14,'2nd Quickest Junior parkrun(2k)'!H15:L19,5,FALSE()),0)</f>
        <v>0</v>
      </c>
      <c r="AR14" s="9">
        <f>IFERROR(VLOOKUP($AO14,'3rd Quickest Junior parkrun(2k)'!$H$15:$L$19,5,FALSE()),0)</f>
        <v>0</v>
      </c>
      <c r="AS14" s="9">
        <f>IFERROR(VLOOKUP($AO14,'Eye Grand Prix (3k)'!$F$14:$H$19,3,FALSE()),0)</f>
        <v>50</v>
      </c>
      <c r="AT14" s="9">
        <f>IFERROR(VLOOKUP($AO14,'Bushfield Grand Prix (3k)'!$F$14:$H$19,3,FALSE()),0)</f>
        <v>0</v>
      </c>
      <c r="AU14" s="9">
        <f>IFERROR(VLOOKUP($AO14,'Werrington Grand Prix (3k)'!$F$14:$H$19,3,FALSE()),0)</f>
        <v>0</v>
      </c>
      <c r="AV14" s="9">
        <f>IFERROR(VLOOKUP($AO14,'Stamford Grand Prix (3k)'!$F$14:$H$19,3,FALSE()),0)</f>
        <v>0</v>
      </c>
      <c r="AW14" s="9">
        <f>IFERROR(VLOOKUP($AO14,'PANVAC Grand Prix (3k)'!$F$14:$H$19,3,FALSE()),0)</f>
        <v>0</v>
      </c>
      <c r="AX14" s="10">
        <f t="shared" si="5"/>
        <v>50</v>
      </c>
      <c r="AY14" s="10">
        <f t="shared" si="6"/>
        <v>1</v>
      </c>
      <c r="AZ14" s="11">
        <f t="shared" si="7"/>
        <v>5</v>
      </c>
    </row>
    <row r="15" spans="2:52" x14ac:dyDescent="0.2">
      <c r="B15" s="13" t="s">
        <v>21</v>
      </c>
      <c r="C15" s="9">
        <f>IFERROR(VLOOKUP($B15,'Quickest Junior parkrun (2k)'!B7:F10,5,FALSE()),0)</f>
        <v>0</v>
      </c>
      <c r="D15" s="9">
        <f>IFERROR(VLOOKUP($B15,'2nd Quickest Junior parkrun(2k)'!B7:F10,5,FALSE()),0)</f>
        <v>0</v>
      </c>
      <c r="E15" s="9">
        <f>IFERROR(VLOOKUP($B15,'3rd Quickest Junior parkrun(2k)'!$B$7:$F$12,5,FALSE()),0)</f>
        <v>0</v>
      </c>
      <c r="F15" s="9">
        <f>IFERROR(VLOOKUP($B15,'Eye Grand Prix (3k)'!$B$6:$D$9,3,FALSE()),0)</f>
        <v>48</v>
      </c>
      <c r="G15" s="9">
        <f>IFERROR(VLOOKUP($B15,'Bushfield Grand Prix (3k)'!$B$6:$D$9,3,FALSE()),0)</f>
        <v>0</v>
      </c>
      <c r="H15" s="9">
        <f>IFERROR(VLOOKUP($B15,'Werrington Grand Prix (3k)'!$B$6:$D$9,3,FALSE()),0)</f>
        <v>0</v>
      </c>
      <c r="I15" s="9">
        <f>IFERROR(VLOOKUP($B15,'Stamford Grand Prix (3k)'!$B$6:$D$10,3,FALSE()),0)</f>
        <v>47</v>
      </c>
      <c r="J15" s="9">
        <f>IFERROR(VLOOKUP($B15,'PANVAC Grand Prix (3k)'!$B$6:$D$9,3,FALSE()),0)</f>
        <v>0</v>
      </c>
      <c r="K15" s="10">
        <f>LARGE(C15:J15,1)+LARGE(C15:J15,2)+LARGE(C15:J15,3)+LARGE(C15:J15,4)</f>
        <v>95</v>
      </c>
      <c r="L15" s="10">
        <f>COUNTIF(C15:J15,"&gt;.09")</f>
        <v>2</v>
      </c>
      <c r="M15" s="11">
        <f t="shared" si="0"/>
        <v>6</v>
      </c>
      <c r="O15" s="13" t="s">
        <v>21</v>
      </c>
      <c r="P15" s="9">
        <f>IFERROR(VLOOKUP($O15,'Quickest Junior parkrun (2k)'!B16:F19,5,FALSE()),0)</f>
        <v>0</v>
      </c>
      <c r="Q15" s="9">
        <f>IFERROR(VLOOKUP($O15,'2nd Quickest Junior parkrun(2k)'!B16:F19,5,FALSE()),0)</f>
        <v>0</v>
      </c>
      <c r="R15" s="9">
        <f>IFERROR(VLOOKUP($O15,'3rd Quickest Junior parkrun(2k)'!$B$15:$F$19,5,FALSE()),0)</f>
        <v>0</v>
      </c>
      <c r="S15" s="9">
        <f>IFERROR(VLOOKUP($O15,'Eye Grand Prix (3k)'!$B$14:$D$17,3,FALSE()),0)</f>
        <v>48</v>
      </c>
      <c r="T15" s="9">
        <f>IFERROR(VLOOKUP($O15,'Bushfield Grand Prix (3k)'!$B$14:$D$17,3,FALSE()),0)</f>
        <v>0</v>
      </c>
      <c r="U15" s="9">
        <f>IFERROR(VLOOKUP($O15,'Werrington Grand Prix (3k)'!$B$14:$D$18,3,FALSE()),0)</f>
        <v>0</v>
      </c>
      <c r="V15" s="9">
        <f>IFERROR(VLOOKUP($O15,'Stamford Grand Prix (3k)'!$B$14:$D$18,3,FALSE()),0)</f>
        <v>47</v>
      </c>
      <c r="W15" s="9">
        <f>IFERROR(VLOOKUP($O15,'PANVAC Grand Prix (3k)'!$B$14:$D$17,3,FALSE()),0)</f>
        <v>0</v>
      </c>
      <c r="X15" s="10">
        <f>LARGE(P15:W15,1)+LARGE(P15:W15,2)+LARGE(P15:W15,3)+LARGE(P15:W15,4)</f>
        <v>95</v>
      </c>
      <c r="Y15" s="10">
        <f>COUNTIF(P15:W15,"&gt;.09")</f>
        <v>2</v>
      </c>
      <c r="Z15" s="11">
        <f t="shared" si="1"/>
        <v>6</v>
      </c>
      <c r="AB15" s="8" t="s">
        <v>18</v>
      </c>
      <c r="AC15" s="9">
        <f>IFERROR(VLOOKUP($AB15,'Quickest Junior parkrun (2k)'!$H$7:$L$11,5,FALSE()),0)</f>
        <v>0</v>
      </c>
      <c r="AD15" s="9">
        <f>IFERROR(VLOOKUP($AB15,'2nd Quickest Junior parkrun(2k)'!$H$7:$L$11,5,FALSE()),0)</f>
        <v>0</v>
      </c>
      <c r="AE15" s="9">
        <f>IFERROR(VLOOKUP($AB15,'3rd Quickest Junior parkrun(2k)'!$H$7:$L$12,5,FALSE()),0)</f>
        <v>0</v>
      </c>
      <c r="AF15" s="9">
        <f>IFERROR(VLOOKUP($AB15,'Eye Grand Prix (3k)'!$F$6:$H$11,3,FALSE()),0)</f>
        <v>49</v>
      </c>
      <c r="AG15" s="9">
        <f>IFERROR(VLOOKUP($AB15,'Bushfield Grand Prix (3k)'!$F$6:$H$11,3,FALSE()),0)</f>
        <v>0</v>
      </c>
      <c r="AH15" s="9">
        <f>IFERROR(VLOOKUP($AB15,'Werrington Grand Prix (3k)'!$F$6:$H$11,3,FALSE()),0)</f>
        <v>0</v>
      </c>
      <c r="AI15" s="9">
        <f>IFERROR(VLOOKUP($AB15,'Stamford Grand Prix (3k)'!$F$6:$H$11,3,FALSE()),0)</f>
        <v>0</v>
      </c>
      <c r="AJ15" s="9">
        <f>IFERROR(VLOOKUP($AB15,'PANVAC Grand Prix (3k)'!$F$6:$H$11,3,FALSE()),0)</f>
        <v>0</v>
      </c>
      <c r="AK15" s="10">
        <f t="shared" si="2"/>
        <v>49</v>
      </c>
      <c r="AL15" s="10">
        <f t="shared" si="3"/>
        <v>1</v>
      </c>
      <c r="AM15" s="11">
        <f t="shared" si="4"/>
        <v>6</v>
      </c>
      <c r="AO15" s="12" t="s">
        <v>18</v>
      </c>
      <c r="AP15" s="9">
        <f>IFERROR(VLOOKUP($AO15,'Quickest Junior parkrun (2k)'!H16:L20,5,FALSE()),0)</f>
        <v>0</v>
      </c>
      <c r="AQ15" s="9">
        <f>IFERROR(VLOOKUP($AO15,'2nd Quickest Junior parkrun(2k)'!H15:L19,5,FALSE()),0)</f>
        <v>0</v>
      </c>
      <c r="AR15" s="9">
        <f>IFERROR(VLOOKUP($AO15,'3rd Quickest Junior parkrun(2k)'!$H$15:$L$19,5,FALSE()),0)</f>
        <v>0</v>
      </c>
      <c r="AS15" s="9">
        <f>IFERROR(VLOOKUP($AO15,'Eye Grand Prix (3k)'!$F$14:$H$19,3,FALSE()),0)</f>
        <v>49</v>
      </c>
      <c r="AT15" s="9">
        <f>IFERROR(VLOOKUP($AO15,'Bushfield Grand Prix (3k)'!$F$14:$H$19,3,FALSE()),0)</f>
        <v>0</v>
      </c>
      <c r="AU15" s="9">
        <f>IFERROR(VLOOKUP($AO15,'Werrington Grand Prix (3k)'!$F$14:$H$19,3,FALSE()),0)</f>
        <v>0</v>
      </c>
      <c r="AV15" s="9">
        <f>IFERROR(VLOOKUP($AO15,'Stamford Grand Prix (3k)'!$F$14:$H$19,3,FALSE()),0)</f>
        <v>0</v>
      </c>
      <c r="AW15" s="9">
        <f>IFERROR(VLOOKUP($AO15,'PANVAC Grand Prix (3k)'!$F$14:$H$19,3,FALSE()),0)</f>
        <v>0</v>
      </c>
      <c r="AX15" s="10">
        <f t="shared" si="5"/>
        <v>49</v>
      </c>
      <c r="AY15" s="10">
        <f t="shared" si="6"/>
        <v>1</v>
      </c>
      <c r="AZ15" s="11">
        <f t="shared" si="7"/>
        <v>6</v>
      </c>
    </row>
    <row r="16" spans="2:52" x14ac:dyDescent="0.2">
      <c r="B16" s="13"/>
      <c r="C16" s="9"/>
      <c r="D16" s="9"/>
      <c r="E16" s="9"/>
      <c r="F16" s="9"/>
      <c r="G16" s="9"/>
      <c r="H16" s="9"/>
      <c r="I16" s="9"/>
      <c r="J16" s="9"/>
      <c r="K16" s="10"/>
      <c r="L16" s="10"/>
      <c r="M16" s="11"/>
      <c r="O16" s="13"/>
      <c r="P16" s="9"/>
      <c r="Q16" s="9"/>
      <c r="R16" s="9"/>
      <c r="S16" s="9"/>
      <c r="T16" s="9"/>
      <c r="U16" s="9"/>
      <c r="V16" s="9"/>
      <c r="W16" s="9"/>
      <c r="X16" s="10"/>
      <c r="Y16" s="10"/>
      <c r="Z16" s="11"/>
      <c r="AB16" s="8"/>
      <c r="AC16" s="9"/>
      <c r="AD16" s="9"/>
      <c r="AE16" s="9"/>
      <c r="AF16" s="9"/>
      <c r="AG16" s="9"/>
      <c r="AH16" s="9"/>
      <c r="AI16" s="9"/>
      <c r="AJ16" s="9"/>
      <c r="AK16" s="10"/>
      <c r="AL16" s="10"/>
      <c r="AM16" s="11"/>
      <c r="AO16" s="12"/>
      <c r="AP16" s="9"/>
      <c r="AQ16" s="9"/>
      <c r="AR16" s="9"/>
      <c r="AS16" s="9"/>
      <c r="AT16" s="9"/>
      <c r="AU16" s="9"/>
      <c r="AV16" s="9"/>
      <c r="AW16" s="9"/>
      <c r="AX16" s="10"/>
      <c r="AY16" s="10"/>
      <c r="AZ16" s="11"/>
    </row>
    <row r="17" spans="2:52" x14ac:dyDescent="0.2">
      <c r="B17" s="8"/>
      <c r="C17" s="9"/>
      <c r="D17" s="9"/>
      <c r="E17" s="9"/>
      <c r="F17" s="9"/>
      <c r="G17" s="9"/>
      <c r="H17" s="9"/>
      <c r="I17" s="9"/>
      <c r="J17" s="9"/>
      <c r="K17" s="10"/>
      <c r="L17" s="9"/>
      <c r="M17" s="11"/>
      <c r="O17" s="8"/>
      <c r="P17" s="9"/>
      <c r="Q17" s="9"/>
      <c r="R17" s="9"/>
      <c r="S17" s="9"/>
      <c r="T17" s="9"/>
      <c r="U17" s="9"/>
      <c r="V17" s="9"/>
      <c r="W17" s="9"/>
      <c r="X17" s="10"/>
      <c r="Y17" s="9"/>
      <c r="Z17" s="11"/>
      <c r="AB17" s="8"/>
      <c r="AC17" s="9"/>
      <c r="AD17" s="9"/>
      <c r="AE17" s="9"/>
      <c r="AF17" s="9"/>
      <c r="AG17" s="9"/>
      <c r="AH17" s="9"/>
      <c r="AI17" s="9"/>
      <c r="AJ17" s="9"/>
      <c r="AK17" s="10"/>
      <c r="AL17" s="10"/>
      <c r="AM17" s="11"/>
      <c r="AO17" s="12"/>
      <c r="AP17" s="9"/>
      <c r="AQ17" s="9"/>
      <c r="AR17" s="9"/>
      <c r="AS17" s="9"/>
      <c r="AT17" s="9"/>
      <c r="AU17" s="9"/>
      <c r="AV17" s="9"/>
      <c r="AW17" s="9"/>
      <c r="AX17" s="10"/>
      <c r="AY17" s="10"/>
      <c r="AZ17" s="11"/>
    </row>
    <row r="18" spans="2:52" x14ac:dyDescent="0.2">
      <c r="B18" s="12"/>
      <c r="C18" s="9"/>
      <c r="D18" s="9"/>
      <c r="E18" s="9"/>
      <c r="F18" s="9"/>
      <c r="G18" s="9"/>
      <c r="H18" s="9"/>
      <c r="I18" s="9"/>
      <c r="J18" s="9"/>
      <c r="K18" s="15"/>
      <c r="L18" s="9"/>
      <c r="M18" s="11"/>
      <c r="O18" s="12"/>
      <c r="P18" s="9"/>
      <c r="Q18" s="9"/>
      <c r="R18" s="9"/>
      <c r="S18" s="9"/>
      <c r="T18" s="9"/>
      <c r="U18" s="9"/>
      <c r="V18" s="9"/>
      <c r="W18" s="9"/>
      <c r="X18" s="15"/>
      <c r="Y18" s="9"/>
      <c r="Z18" s="11"/>
      <c r="AB18" s="8"/>
      <c r="AC18" s="9"/>
      <c r="AD18" s="9"/>
      <c r="AE18" s="9"/>
      <c r="AF18" s="9"/>
      <c r="AG18" s="9"/>
      <c r="AH18" s="9"/>
      <c r="AI18" s="9"/>
      <c r="AJ18" s="9"/>
      <c r="AK18" s="10"/>
      <c r="AL18" s="10"/>
      <c r="AM18" s="11"/>
      <c r="AO18" s="12"/>
      <c r="AP18" s="9"/>
      <c r="AQ18" s="9"/>
      <c r="AR18" s="9"/>
      <c r="AS18" s="9"/>
      <c r="AT18" s="9"/>
      <c r="AU18" s="9"/>
      <c r="AV18" s="9"/>
      <c r="AW18" s="9"/>
      <c r="AX18" s="10"/>
      <c r="AY18" s="10"/>
      <c r="AZ18" s="11"/>
    </row>
    <row r="19" spans="2:52" x14ac:dyDescent="0.2">
      <c r="B19" s="8"/>
      <c r="C19" s="9"/>
      <c r="D19" s="9"/>
      <c r="E19" s="9"/>
      <c r="F19" s="9"/>
      <c r="G19" s="9"/>
      <c r="H19" s="9"/>
      <c r="I19" s="9"/>
      <c r="J19" s="9"/>
      <c r="K19" s="10"/>
      <c r="L19" s="9"/>
      <c r="M19" s="11"/>
      <c r="O19" s="8"/>
      <c r="P19" s="9"/>
      <c r="Q19" s="9"/>
      <c r="R19" s="9"/>
      <c r="S19" s="9"/>
      <c r="T19" s="9"/>
      <c r="U19" s="9"/>
      <c r="V19" s="9"/>
      <c r="W19" s="9"/>
      <c r="X19" s="10"/>
      <c r="Y19" s="9"/>
      <c r="Z19" s="11"/>
      <c r="AB19" s="12"/>
      <c r="AC19" s="9"/>
      <c r="AD19" s="9"/>
      <c r="AE19" s="9"/>
      <c r="AF19" s="9"/>
      <c r="AG19" s="9"/>
      <c r="AH19" s="9"/>
      <c r="AI19" s="9"/>
      <c r="AJ19" s="9"/>
      <c r="AK19" s="10"/>
      <c r="AL19" s="10"/>
      <c r="AM19" s="11"/>
      <c r="AO19" s="12"/>
      <c r="AP19" s="9"/>
      <c r="AQ19" s="9"/>
      <c r="AR19" s="9"/>
      <c r="AS19" s="9"/>
      <c r="AT19" s="9"/>
      <c r="AU19" s="9"/>
      <c r="AV19" s="9"/>
      <c r="AW19" s="9"/>
      <c r="AX19" s="10"/>
      <c r="AY19" s="10"/>
      <c r="AZ19" s="11"/>
    </row>
    <row r="20" spans="2:52" x14ac:dyDescent="0.2">
      <c r="B20" s="8"/>
      <c r="C20" s="9"/>
      <c r="D20" s="9"/>
      <c r="E20" s="9"/>
      <c r="F20" s="9"/>
      <c r="G20" s="9"/>
      <c r="H20" s="9"/>
      <c r="I20" s="9"/>
      <c r="J20" s="9"/>
      <c r="K20" s="10"/>
      <c r="L20" s="10"/>
      <c r="M20" s="11"/>
      <c r="O20" s="8"/>
      <c r="P20" s="9"/>
      <c r="Q20" s="9"/>
      <c r="R20" s="9"/>
      <c r="S20" s="9"/>
      <c r="T20" s="9"/>
      <c r="U20" s="9"/>
      <c r="V20" s="9"/>
      <c r="W20" s="9"/>
      <c r="X20" s="10"/>
      <c r="Y20" s="10"/>
      <c r="Z20" s="11"/>
      <c r="AB20" s="8"/>
      <c r="AC20" s="9"/>
      <c r="AD20" s="9"/>
      <c r="AE20" s="9"/>
      <c r="AF20" s="9"/>
      <c r="AG20" s="9"/>
      <c r="AH20" s="9"/>
      <c r="AI20" s="9"/>
      <c r="AJ20" s="9"/>
      <c r="AK20" s="10"/>
      <c r="AL20" s="10"/>
      <c r="AM20" s="11"/>
      <c r="AO20" s="8"/>
      <c r="AP20" s="9"/>
      <c r="AQ20" s="9"/>
      <c r="AR20" s="9"/>
      <c r="AS20" s="9"/>
      <c r="AT20" s="9"/>
      <c r="AU20" s="9"/>
      <c r="AV20" s="9"/>
      <c r="AW20" s="9"/>
      <c r="AX20" s="10"/>
      <c r="AY20" s="10"/>
      <c r="AZ20" s="11"/>
    </row>
    <row r="21" spans="2:52" x14ac:dyDescent="0.2">
      <c r="B21" s="8"/>
      <c r="C21" s="9"/>
      <c r="D21" s="9"/>
      <c r="E21" s="9"/>
      <c r="F21" s="9"/>
      <c r="G21" s="9"/>
      <c r="H21" s="9"/>
      <c r="I21" s="9"/>
      <c r="J21" s="9"/>
      <c r="K21" s="10"/>
      <c r="L21" s="10"/>
      <c r="M21" s="11"/>
      <c r="O21" s="8"/>
      <c r="P21" s="9"/>
      <c r="Q21" s="9"/>
      <c r="R21" s="9"/>
      <c r="S21" s="9"/>
      <c r="T21" s="9"/>
      <c r="U21" s="9"/>
      <c r="V21" s="9"/>
      <c r="W21" s="9"/>
      <c r="X21" s="10"/>
      <c r="Y21" s="10"/>
      <c r="Z21" s="11"/>
      <c r="AB21" s="8"/>
      <c r="AC21" s="9"/>
      <c r="AD21" s="9"/>
      <c r="AE21" s="9"/>
      <c r="AF21" s="9"/>
      <c r="AG21" s="9"/>
      <c r="AH21" s="9"/>
      <c r="AI21" s="9"/>
      <c r="AJ21" s="9"/>
      <c r="AK21" s="10"/>
      <c r="AL21" s="10"/>
      <c r="AM21" s="11"/>
      <c r="AO21" s="12"/>
      <c r="AP21" s="9"/>
      <c r="AQ21" s="9"/>
      <c r="AR21" s="9"/>
      <c r="AS21" s="9"/>
      <c r="AT21" s="9"/>
      <c r="AU21" s="9"/>
      <c r="AV21" s="9"/>
      <c r="AW21" s="9"/>
      <c r="AX21" s="10"/>
      <c r="AY21" s="10"/>
      <c r="AZ21" s="11"/>
    </row>
    <row r="22" spans="2:52" x14ac:dyDescent="0.2">
      <c r="B22" s="8"/>
      <c r="C22" s="9"/>
      <c r="D22" s="9"/>
      <c r="E22" s="9"/>
      <c r="F22" s="9"/>
      <c r="G22" s="9"/>
      <c r="H22" s="9"/>
      <c r="I22" s="9"/>
      <c r="J22" s="9"/>
      <c r="K22" s="10"/>
      <c r="L22" s="10"/>
      <c r="M22" s="11"/>
      <c r="O22" s="8"/>
      <c r="P22" s="9"/>
      <c r="Q22" s="9"/>
      <c r="R22" s="9"/>
      <c r="S22" s="9"/>
      <c r="T22" s="9"/>
      <c r="U22" s="9"/>
      <c r="V22" s="9"/>
      <c r="W22" s="9"/>
      <c r="X22" s="10"/>
      <c r="Y22" s="10"/>
      <c r="Z22" s="11"/>
      <c r="AB22" s="8"/>
      <c r="AC22" s="9"/>
      <c r="AD22" s="9"/>
      <c r="AE22" s="9"/>
      <c r="AF22" s="9"/>
      <c r="AG22" s="9"/>
      <c r="AH22" s="9"/>
      <c r="AI22" s="9"/>
      <c r="AJ22" s="9"/>
      <c r="AK22" s="10"/>
      <c r="AL22" s="10"/>
      <c r="AM22" s="11"/>
      <c r="AO22" s="8"/>
      <c r="AP22" s="9"/>
      <c r="AQ22" s="9"/>
      <c r="AR22" s="9"/>
      <c r="AS22" s="9"/>
      <c r="AT22" s="9"/>
      <c r="AU22" s="9"/>
      <c r="AV22" s="9"/>
      <c r="AW22" s="9"/>
      <c r="AX22" s="10"/>
      <c r="AY22" s="10"/>
      <c r="AZ22" s="11"/>
    </row>
    <row r="23" spans="2:52" x14ac:dyDescent="0.2">
      <c r="B23" s="12"/>
      <c r="C23" s="9"/>
      <c r="D23" s="9"/>
      <c r="E23" s="9"/>
      <c r="F23" s="9"/>
      <c r="G23" s="9"/>
      <c r="H23" s="9"/>
      <c r="I23" s="9"/>
      <c r="J23" s="9"/>
      <c r="K23" s="10"/>
      <c r="L23" s="10"/>
      <c r="M23" s="11"/>
      <c r="O23" s="12"/>
      <c r="P23" s="9"/>
      <c r="Q23" s="9"/>
      <c r="R23" s="9"/>
      <c r="S23" s="9"/>
      <c r="T23" s="9"/>
      <c r="U23" s="9"/>
      <c r="V23" s="9"/>
      <c r="W23" s="9"/>
      <c r="X23" s="10"/>
      <c r="Y23" s="10"/>
      <c r="Z23" s="11"/>
      <c r="AB23" s="12"/>
      <c r="AC23" s="9"/>
      <c r="AD23" s="9"/>
      <c r="AE23" s="9"/>
      <c r="AF23" s="9"/>
      <c r="AG23" s="9"/>
      <c r="AH23" s="9"/>
      <c r="AI23" s="9"/>
      <c r="AJ23" s="9"/>
      <c r="AK23" s="10"/>
      <c r="AL23" s="10"/>
      <c r="AM23" s="11"/>
      <c r="AO23" s="8"/>
      <c r="AP23" s="9"/>
      <c r="AQ23" s="9"/>
      <c r="AR23" s="9"/>
      <c r="AS23" s="9"/>
      <c r="AT23" s="9"/>
      <c r="AU23" s="9"/>
      <c r="AV23" s="9"/>
      <c r="AW23" s="9"/>
      <c r="AX23" s="10"/>
      <c r="AY23" s="10"/>
      <c r="AZ23" s="11"/>
    </row>
    <row r="24" spans="2:52" x14ac:dyDescent="0.2">
      <c r="B24" s="8"/>
      <c r="C24" s="9"/>
      <c r="D24" s="9"/>
      <c r="E24" s="9"/>
      <c r="F24" s="9"/>
      <c r="G24" s="9"/>
      <c r="H24" s="9"/>
      <c r="I24" s="9"/>
      <c r="J24" s="9"/>
      <c r="K24" s="10"/>
      <c r="L24" s="10"/>
      <c r="M24" s="11"/>
      <c r="O24" s="8"/>
      <c r="P24" s="9"/>
      <c r="Q24" s="9"/>
      <c r="R24" s="9"/>
      <c r="S24" s="9"/>
      <c r="T24" s="9"/>
      <c r="U24" s="9"/>
      <c r="V24" s="9"/>
      <c r="W24" s="9"/>
      <c r="X24" s="10"/>
      <c r="Y24" s="10"/>
      <c r="Z24" s="11"/>
      <c r="AB24" s="8"/>
      <c r="AC24" s="9"/>
      <c r="AD24" s="9"/>
      <c r="AE24" s="9"/>
      <c r="AF24" s="9"/>
      <c r="AG24" s="9"/>
      <c r="AH24" s="9"/>
      <c r="AI24" s="9"/>
      <c r="AJ24" s="9"/>
      <c r="AK24" s="10"/>
      <c r="AL24" s="10"/>
      <c r="AM24" s="11"/>
      <c r="AO24" s="8"/>
      <c r="AP24" s="9"/>
      <c r="AQ24" s="9"/>
      <c r="AR24" s="9"/>
      <c r="AS24" s="9"/>
      <c r="AT24" s="9"/>
      <c r="AU24" s="9"/>
      <c r="AV24" s="9"/>
      <c r="AW24" s="9"/>
      <c r="AX24" s="10"/>
      <c r="AY24" s="10"/>
      <c r="AZ24" s="11"/>
    </row>
    <row r="25" spans="2:52" x14ac:dyDescent="0.2">
      <c r="B25" s="8"/>
      <c r="C25" s="9"/>
      <c r="D25" s="9"/>
      <c r="E25" s="9"/>
      <c r="F25" s="9"/>
      <c r="G25" s="9"/>
      <c r="H25" s="9"/>
      <c r="I25" s="9"/>
      <c r="J25" s="9"/>
      <c r="K25" s="10"/>
      <c r="L25" s="10"/>
      <c r="M25" s="11"/>
      <c r="O25" s="8"/>
      <c r="P25" s="9"/>
      <c r="Q25" s="9"/>
      <c r="R25" s="9"/>
      <c r="S25" s="9"/>
      <c r="T25" s="9"/>
      <c r="U25" s="9"/>
      <c r="V25" s="9"/>
      <c r="W25" s="9"/>
      <c r="X25" s="10"/>
      <c r="Y25" s="10"/>
      <c r="Z25" s="11"/>
      <c r="AB25" s="8"/>
      <c r="AC25" s="9"/>
      <c r="AD25" s="9"/>
      <c r="AE25" s="9"/>
      <c r="AF25" s="9"/>
      <c r="AG25" s="9"/>
      <c r="AH25" s="9"/>
      <c r="AI25" s="9"/>
      <c r="AJ25" s="9"/>
      <c r="AK25" s="10"/>
      <c r="AL25" s="10"/>
      <c r="AM25" s="11"/>
      <c r="AO25" s="8"/>
      <c r="AP25" s="9"/>
      <c r="AQ25" s="9"/>
      <c r="AR25" s="9"/>
      <c r="AS25" s="9"/>
      <c r="AT25" s="9"/>
      <c r="AU25" s="9"/>
      <c r="AV25" s="9"/>
      <c r="AW25" s="9"/>
      <c r="AX25" s="10"/>
      <c r="AY25" s="10"/>
      <c r="AZ25" s="11"/>
    </row>
    <row r="26" spans="2:52" x14ac:dyDescent="0.2">
      <c r="B26" s="8"/>
      <c r="C26" s="9"/>
      <c r="D26" s="9"/>
      <c r="E26" s="9"/>
      <c r="F26" s="9"/>
      <c r="G26" s="9"/>
      <c r="H26" s="9"/>
      <c r="I26" s="9"/>
      <c r="J26" s="9"/>
      <c r="K26" s="10"/>
      <c r="L26" s="10"/>
      <c r="M26" s="11"/>
      <c r="O26" s="8"/>
      <c r="P26" s="9"/>
      <c r="Q26" s="9"/>
      <c r="R26" s="9"/>
      <c r="S26" s="9"/>
      <c r="T26" s="9"/>
      <c r="U26" s="9"/>
      <c r="V26" s="9"/>
      <c r="W26" s="9"/>
      <c r="X26" s="10"/>
      <c r="Y26" s="10"/>
      <c r="Z26" s="11"/>
      <c r="AB26" s="8"/>
      <c r="AC26" s="9"/>
      <c r="AD26" s="9"/>
      <c r="AE26" s="9"/>
      <c r="AF26" s="9"/>
      <c r="AG26" s="9"/>
      <c r="AH26" s="9"/>
      <c r="AI26" s="9"/>
      <c r="AJ26" s="9"/>
      <c r="AK26" s="10"/>
      <c r="AL26" s="10"/>
      <c r="AM26" s="11"/>
      <c r="AO26" s="12"/>
      <c r="AP26" s="9"/>
      <c r="AQ26" s="9"/>
      <c r="AR26" s="9"/>
      <c r="AS26" s="9"/>
      <c r="AT26" s="9"/>
      <c r="AU26" s="9"/>
      <c r="AV26" s="9"/>
      <c r="AW26" s="9"/>
      <c r="AX26" s="10"/>
      <c r="AY26" s="10"/>
      <c r="AZ26" s="11"/>
    </row>
    <row r="27" spans="2:52" x14ac:dyDescent="0.2">
      <c r="B27" s="12"/>
      <c r="C27" s="9"/>
      <c r="D27" s="9"/>
      <c r="E27" s="9"/>
      <c r="F27" s="9"/>
      <c r="G27" s="9"/>
      <c r="H27" s="9"/>
      <c r="I27" s="9"/>
      <c r="J27" s="9"/>
      <c r="K27" s="10"/>
      <c r="L27" s="10"/>
      <c r="M27" s="11"/>
      <c r="O27" s="12"/>
      <c r="P27" s="9"/>
      <c r="Q27" s="9"/>
      <c r="R27" s="9"/>
      <c r="S27" s="9"/>
      <c r="T27" s="9"/>
      <c r="U27" s="9"/>
      <c r="V27" s="9"/>
      <c r="W27" s="9"/>
      <c r="X27" s="10"/>
      <c r="Y27" s="10"/>
      <c r="Z27" s="11"/>
      <c r="AB27" s="12"/>
      <c r="AC27" s="9"/>
      <c r="AD27" s="9"/>
      <c r="AE27" s="9"/>
      <c r="AF27" s="9"/>
      <c r="AG27" s="9"/>
      <c r="AH27" s="9"/>
      <c r="AI27" s="9"/>
      <c r="AJ27" s="9"/>
      <c r="AK27" s="10"/>
      <c r="AL27" s="10"/>
      <c r="AM27" s="16"/>
      <c r="AO27" s="12"/>
      <c r="AP27" s="9"/>
      <c r="AQ27" s="9"/>
      <c r="AR27" s="9"/>
      <c r="AS27" s="9"/>
      <c r="AT27" s="9"/>
      <c r="AU27" s="9"/>
      <c r="AV27" s="9"/>
      <c r="AW27" s="9"/>
      <c r="AX27" s="10"/>
      <c r="AY27" s="10"/>
      <c r="AZ27" s="16"/>
    </row>
    <row r="28" spans="2:52" x14ac:dyDescent="0.2">
      <c r="B28" s="8"/>
      <c r="C28" s="9"/>
      <c r="D28" s="9"/>
      <c r="E28" s="9"/>
      <c r="F28" s="9"/>
      <c r="G28" s="9"/>
      <c r="H28" s="9"/>
      <c r="I28" s="9"/>
      <c r="J28" s="9"/>
      <c r="K28" s="10"/>
      <c r="L28" s="10"/>
      <c r="M28" s="11"/>
      <c r="O28" s="8"/>
      <c r="P28" s="9"/>
      <c r="Q28" s="9"/>
      <c r="R28" s="9"/>
      <c r="S28" s="9"/>
      <c r="T28" s="9"/>
      <c r="U28" s="9"/>
      <c r="V28" s="9"/>
      <c r="W28" s="9"/>
      <c r="X28" s="10"/>
      <c r="Y28" s="10"/>
      <c r="Z28" s="11"/>
      <c r="AB28" s="8"/>
      <c r="AC28" s="9"/>
      <c r="AD28" s="9"/>
      <c r="AE28" s="9"/>
      <c r="AF28" s="9"/>
      <c r="AG28" s="9"/>
      <c r="AH28" s="9"/>
      <c r="AI28" s="9"/>
      <c r="AJ28" s="9"/>
      <c r="AK28" s="10"/>
      <c r="AL28" s="10"/>
      <c r="AM28" s="16"/>
      <c r="AO28" s="8"/>
      <c r="AP28" s="9"/>
      <c r="AQ28" s="9"/>
      <c r="AR28" s="9"/>
      <c r="AS28" s="9"/>
      <c r="AT28" s="9"/>
      <c r="AU28" s="9"/>
      <c r="AV28" s="9"/>
      <c r="AW28" s="9"/>
      <c r="AX28" s="10"/>
      <c r="AY28" s="10"/>
      <c r="AZ28" s="16"/>
    </row>
    <row r="29" spans="2:52" x14ac:dyDescent="0.2">
      <c r="B29" s="8"/>
      <c r="C29" s="9"/>
      <c r="D29" s="9"/>
      <c r="E29" s="9"/>
      <c r="F29" s="9"/>
      <c r="G29" s="9"/>
      <c r="H29" s="9"/>
      <c r="I29" s="9"/>
      <c r="J29" s="9"/>
      <c r="K29" s="10"/>
      <c r="L29" s="10"/>
      <c r="M29" s="11"/>
      <c r="O29" s="8"/>
      <c r="P29" s="9"/>
      <c r="Q29" s="9"/>
      <c r="R29" s="9"/>
      <c r="S29" s="9"/>
      <c r="T29" s="9"/>
      <c r="U29" s="9"/>
      <c r="V29" s="9"/>
      <c r="W29" s="9"/>
      <c r="X29" s="10"/>
      <c r="Y29" s="10"/>
      <c r="Z29" s="11"/>
      <c r="AB29" s="8"/>
      <c r="AC29" s="9"/>
      <c r="AD29" s="9"/>
      <c r="AE29" s="9"/>
      <c r="AF29" s="9"/>
      <c r="AG29" s="9"/>
      <c r="AH29" s="9"/>
      <c r="AI29" s="9"/>
      <c r="AJ29" s="9"/>
      <c r="AK29" s="10"/>
      <c r="AL29" s="10"/>
      <c r="AM29" s="11"/>
      <c r="AO29" s="14"/>
      <c r="AP29" s="9"/>
      <c r="AQ29" s="9"/>
      <c r="AR29" s="9"/>
      <c r="AS29" s="9"/>
      <c r="AT29" s="9"/>
      <c r="AU29" s="9"/>
      <c r="AV29" s="9"/>
      <c r="AW29" s="9"/>
      <c r="AX29" s="10"/>
      <c r="AY29" s="10"/>
      <c r="AZ29" s="11"/>
    </row>
    <row r="30" spans="2:52" x14ac:dyDescent="0.2">
      <c r="B30" s="8"/>
      <c r="C30" s="9"/>
      <c r="D30" s="9"/>
      <c r="E30" s="9"/>
      <c r="F30" s="9"/>
      <c r="G30" s="9"/>
      <c r="H30" s="9"/>
      <c r="I30" s="9"/>
      <c r="J30" s="9"/>
      <c r="K30" s="10"/>
      <c r="L30" s="10"/>
      <c r="M30" s="11"/>
      <c r="O30" s="8"/>
      <c r="P30" s="9"/>
      <c r="Q30" s="9"/>
      <c r="R30" s="9"/>
      <c r="S30" s="9"/>
      <c r="T30" s="9"/>
      <c r="U30" s="9"/>
      <c r="V30" s="9"/>
      <c r="W30" s="9"/>
      <c r="X30" s="10"/>
      <c r="Y30" s="10"/>
      <c r="Z30" s="11"/>
      <c r="AB30" s="8"/>
      <c r="AC30" s="9"/>
      <c r="AD30" s="9"/>
      <c r="AE30" s="9"/>
      <c r="AF30" s="9"/>
      <c r="AG30" s="9"/>
      <c r="AH30" s="9"/>
      <c r="AI30" s="9"/>
      <c r="AJ30" s="9"/>
      <c r="AK30" s="10"/>
      <c r="AL30" s="10"/>
      <c r="AM30" s="11"/>
      <c r="AO30" s="12"/>
      <c r="AP30" s="9"/>
      <c r="AQ30" s="9"/>
      <c r="AR30" s="9"/>
      <c r="AS30" s="9"/>
      <c r="AT30" s="9"/>
      <c r="AU30" s="9"/>
      <c r="AV30" s="9"/>
      <c r="AW30" s="9"/>
      <c r="AX30" s="10"/>
      <c r="AY30" s="10"/>
      <c r="AZ30" s="11"/>
    </row>
    <row r="31" spans="2:52" x14ac:dyDescent="0.2">
      <c r="B31" s="8"/>
      <c r="C31" s="9"/>
      <c r="D31" s="9"/>
      <c r="E31" s="9"/>
      <c r="F31" s="9"/>
      <c r="G31" s="9"/>
      <c r="H31" s="9"/>
      <c r="I31" s="9"/>
      <c r="J31" s="9"/>
      <c r="K31" s="10"/>
      <c r="L31" s="10"/>
      <c r="M31" s="11"/>
      <c r="O31" s="8"/>
      <c r="P31" s="9"/>
      <c r="Q31" s="9"/>
      <c r="R31" s="9"/>
      <c r="S31" s="9"/>
      <c r="T31" s="9"/>
      <c r="U31" s="9"/>
      <c r="V31" s="9"/>
      <c r="W31" s="9"/>
      <c r="X31" s="10"/>
      <c r="Y31" s="10"/>
      <c r="Z31" s="11"/>
      <c r="AB31" s="8"/>
      <c r="AC31" s="9"/>
      <c r="AD31" s="9"/>
      <c r="AE31" s="9"/>
      <c r="AF31" s="9"/>
      <c r="AG31" s="9"/>
      <c r="AH31" s="9"/>
      <c r="AI31" s="9"/>
      <c r="AJ31" s="9"/>
      <c r="AK31" s="10"/>
      <c r="AL31" s="10"/>
      <c r="AM31" s="11"/>
      <c r="AO31" s="8"/>
      <c r="AP31" s="9"/>
      <c r="AQ31" s="9"/>
      <c r="AR31" s="9"/>
      <c r="AS31" s="9"/>
      <c r="AT31" s="9"/>
      <c r="AU31" s="9"/>
      <c r="AV31" s="9"/>
      <c r="AW31" s="9"/>
      <c r="AX31" s="10"/>
      <c r="AY31" s="10"/>
      <c r="AZ31" s="11"/>
    </row>
    <row r="32" spans="2:52" x14ac:dyDescent="0.2">
      <c r="B32" s="8"/>
      <c r="C32" s="9"/>
      <c r="D32" s="9"/>
      <c r="E32" s="9"/>
      <c r="F32" s="9"/>
      <c r="G32" s="9"/>
      <c r="H32" s="9"/>
      <c r="I32" s="9"/>
      <c r="J32" s="9"/>
      <c r="K32" s="10"/>
      <c r="L32" s="10"/>
      <c r="M32" s="11"/>
      <c r="O32" s="8"/>
      <c r="P32" s="9"/>
      <c r="Q32" s="9"/>
      <c r="R32" s="9"/>
      <c r="S32" s="9"/>
      <c r="T32" s="9"/>
      <c r="U32" s="9"/>
      <c r="V32" s="9"/>
      <c r="W32" s="9"/>
      <c r="X32" s="10"/>
      <c r="Y32" s="10"/>
      <c r="Z32" s="11"/>
      <c r="AB32" s="8"/>
      <c r="AC32" s="9"/>
      <c r="AD32" s="9"/>
      <c r="AE32" s="9"/>
      <c r="AF32" s="9"/>
      <c r="AG32" s="9"/>
      <c r="AH32" s="9"/>
      <c r="AI32" s="9"/>
      <c r="AJ32" s="9"/>
      <c r="AK32" s="10"/>
      <c r="AL32" s="10"/>
      <c r="AM32" s="11"/>
      <c r="AO32" s="12"/>
      <c r="AP32" s="9"/>
      <c r="AQ32" s="9"/>
      <c r="AR32" s="9"/>
      <c r="AS32" s="9"/>
      <c r="AT32" s="9"/>
      <c r="AU32" s="9"/>
      <c r="AV32" s="9"/>
      <c r="AW32" s="9"/>
      <c r="AX32" s="10"/>
      <c r="AY32" s="10"/>
      <c r="AZ32" s="11"/>
    </row>
    <row r="33" spans="2:52" x14ac:dyDescent="0.2">
      <c r="B33" s="8"/>
      <c r="C33" s="9"/>
      <c r="D33" s="9"/>
      <c r="E33" s="9"/>
      <c r="F33" s="9"/>
      <c r="G33" s="9"/>
      <c r="H33" s="9"/>
      <c r="I33" s="9"/>
      <c r="J33" s="9"/>
      <c r="K33" s="10"/>
      <c r="L33" s="10"/>
      <c r="M33" s="11"/>
      <c r="O33" s="8"/>
      <c r="P33" s="9"/>
      <c r="Q33" s="9"/>
      <c r="R33" s="9"/>
      <c r="S33" s="9"/>
      <c r="T33" s="9"/>
      <c r="U33" s="9"/>
      <c r="V33" s="9"/>
      <c r="W33" s="9"/>
      <c r="X33" s="10"/>
      <c r="Y33" s="10"/>
      <c r="Z33" s="11"/>
      <c r="AB33" s="8"/>
      <c r="AC33" s="9"/>
      <c r="AD33" s="9"/>
      <c r="AE33" s="9"/>
      <c r="AF33" s="9"/>
      <c r="AG33" s="9"/>
      <c r="AH33" s="9"/>
      <c r="AI33" s="9"/>
      <c r="AJ33" s="9"/>
      <c r="AK33" s="10"/>
      <c r="AL33" s="10"/>
      <c r="AM33" s="11"/>
      <c r="AO33" s="8"/>
      <c r="AP33" s="9"/>
      <c r="AQ33" s="9"/>
      <c r="AR33" s="9"/>
      <c r="AS33" s="9"/>
      <c r="AT33" s="9"/>
      <c r="AU33" s="9"/>
      <c r="AV33" s="9"/>
      <c r="AW33" s="9"/>
      <c r="AX33" s="10"/>
      <c r="AY33" s="10"/>
      <c r="AZ33" s="11"/>
    </row>
    <row r="34" spans="2:52" x14ac:dyDescent="0.2">
      <c r="B34" s="8"/>
      <c r="C34" s="9"/>
      <c r="D34" s="9"/>
      <c r="E34" s="9"/>
      <c r="F34" s="9"/>
      <c r="G34" s="9"/>
      <c r="H34" s="9"/>
      <c r="I34" s="9"/>
      <c r="J34" s="9"/>
      <c r="K34" s="10"/>
      <c r="L34" s="10"/>
      <c r="M34" s="11"/>
      <c r="O34" s="8"/>
      <c r="P34" s="9"/>
      <c r="Q34" s="9"/>
      <c r="R34" s="9"/>
      <c r="S34" s="9"/>
      <c r="T34" s="9"/>
      <c r="U34" s="9"/>
      <c r="V34" s="9"/>
      <c r="W34" s="9"/>
      <c r="X34" s="10"/>
      <c r="Y34" s="10"/>
      <c r="Z34" s="11"/>
      <c r="AB34" s="8"/>
      <c r="AC34" s="9"/>
      <c r="AD34" s="9"/>
      <c r="AE34" s="9"/>
      <c r="AF34" s="9"/>
      <c r="AG34" s="9"/>
      <c r="AH34" s="9"/>
      <c r="AI34" s="9"/>
      <c r="AJ34" s="9"/>
      <c r="AK34" s="10"/>
      <c r="AL34" s="10"/>
      <c r="AM34" s="11"/>
      <c r="AO34" s="13"/>
      <c r="AP34" s="9"/>
      <c r="AQ34" s="9"/>
      <c r="AR34" s="9"/>
      <c r="AS34" s="9"/>
      <c r="AT34" s="9"/>
      <c r="AU34" s="9"/>
      <c r="AV34" s="9"/>
      <c r="AW34" s="9"/>
      <c r="AX34" s="10"/>
      <c r="AY34" s="10"/>
      <c r="AZ34" s="11"/>
    </row>
    <row r="35" spans="2:52" x14ac:dyDescent="0.2">
      <c r="B35" s="12"/>
      <c r="C35" s="9"/>
      <c r="D35" s="9"/>
      <c r="E35" s="9"/>
      <c r="F35" s="9"/>
      <c r="G35" s="9"/>
      <c r="H35" s="9"/>
      <c r="I35" s="9"/>
      <c r="J35" s="9"/>
      <c r="K35" s="10"/>
      <c r="L35" s="10"/>
      <c r="M35" s="11"/>
      <c r="O35" s="12"/>
      <c r="P35" s="9"/>
      <c r="Q35" s="9"/>
      <c r="R35" s="9"/>
      <c r="S35" s="9"/>
      <c r="T35" s="9"/>
      <c r="U35" s="9"/>
      <c r="V35" s="9"/>
      <c r="W35" s="9"/>
      <c r="X35" s="10"/>
      <c r="Y35" s="10"/>
      <c r="Z35" s="11"/>
      <c r="AB35" s="12"/>
      <c r="AC35" s="9"/>
      <c r="AD35" s="9"/>
      <c r="AE35" s="9"/>
      <c r="AF35" s="9"/>
      <c r="AG35" s="9"/>
      <c r="AH35" s="9"/>
      <c r="AI35" s="9"/>
      <c r="AJ35" s="9"/>
      <c r="AK35" s="10"/>
      <c r="AL35" s="10"/>
      <c r="AM35" s="11"/>
      <c r="AO35" s="8"/>
      <c r="AP35" s="9"/>
      <c r="AQ35" s="9"/>
      <c r="AR35" s="9"/>
      <c r="AS35" s="9"/>
      <c r="AT35" s="9"/>
      <c r="AU35" s="9"/>
      <c r="AV35" s="9"/>
      <c r="AW35" s="9"/>
      <c r="AX35" s="10"/>
      <c r="AY35" s="10"/>
      <c r="AZ35" s="11"/>
    </row>
    <row r="36" spans="2:52" x14ac:dyDescent="0.2">
      <c r="B36" s="8"/>
      <c r="C36" s="9"/>
      <c r="D36" s="9"/>
      <c r="E36" s="9"/>
      <c r="F36" s="9"/>
      <c r="G36" s="9"/>
      <c r="H36" s="9"/>
      <c r="I36" s="9"/>
      <c r="J36" s="9"/>
      <c r="K36" s="10"/>
      <c r="L36" s="10"/>
      <c r="M36" s="11"/>
      <c r="O36" s="8"/>
      <c r="P36" s="9"/>
      <c r="Q36" s="9"/>
      <c r="R36" s="9"/>
      <c r="S36" s="9"/>
      <c r="T36" s="9"/>
      <c r="U36" s="9"/>
      <c r="V36" s="9"/>
      <c r="W36" s="9"/>
      <c r="X36" s="10"/>
      <c r="Y36" s="10"/>
      <c r="Z36" s="11"/>
      <c r="AB36" s="8"/>
      <c r="AC36" s="9"/>
      <c r="AD36" s="9"/>
      <c r="AE36" s="9"/>
      <c r="AF36" s="9"/>
      <c r="AG36" s="9"/>
      <c r="AH36" s="9"/>
      <c r="AI36" s="9"/>
      <c r="AJ36" s="9"/>
      <c r="AK36" s="10"/>
      <c r="AL36" s="10"/>
      <c r="AM36" s="11"/>
      <c r="AO36" s="8"/>
      <c r="AP36" s="9"/>
      <c r="AQ36" s="9"/>
      <c r="AR36" s="9"/>
      <c r="AS36" s="9"/>
      <c r="AT36" s="9"/>
      <c r="AU36" s="9"/>
      <c r="AV36" s="9"/>
      <c r="AW36" s="9"/>
      <c r="AX36" s="10"/>
      <c r="AY36" s="10"/>
      <c r="AZ36" s="11"/>
    </row>
    <row r="37" spans="2:52" x14ac:dyDescent="0.2">
      <c r="B37" s="12"/>
      <c r="C37" s="9"/>
      <c r="D37" s="9"/>
      <c r="E37" s="9"/>
      <c r="F37" s="9"/>
      <c r="G37" s="9"/>
      <c r="H37" s="9"/>
      <c r="I37" s="9"/>
      <c r="J37" s="9"/>
      <c r="K37" s="10"/>
      <c r="L37" s="10"/>
      <c r="M37" s="11"/>
      <c r="O37" s="12"/>
      <c r="P37" s="9"/>
      <c r="Q37" s="9"/>
      <c r="R37" s="9"/>
      <c r="S37" s="9"/>
      <c r="T37" s="9"/>
      <c r="U37" s="9"/>
      <c r="V37" s="9"/>
      <c r="W37" s="9"/>
      <c r="X37" s="10"/>
      <c r="Y37" s="10"/>
      <c r="Z37" s="11"/>
      <c r="AB37" s="12"/>
      <c r="AC37" s="9"/>
      <c r="AD37" s="9"/>
      <c r="AE37" s="9"/>
      <c r="AF37" s="9"/>
      <c r="AG37" s="9"/>
      <c r="AH37" s="9"/>
      <c r="AI37" s="9"/>
      <c r="AJ37" s="9"/>
      <c r="AK37" s="10"/>
      <c r="AL37" s="10"/>
      <c r="AM37" s="11"/>
      <c r="AO37" s="14"/>
      <c r="AP37" s="9"/>
      <c r="AQ37" s="9"/>
      <c r="AR37" s="9"/>
      <c r="AS37" s="9"/>
      <c r="AT37" s="9"/>
      <c r="AU37" s="9"/>
      <c r="AV37" s="9"/>
      <c r="AW37" s="9"/>
      <c r="AX37" s="10"/>
      <c r="AY37" s="10"/>
      <c r="AZ37" s="11"/>
    </row>
    <row r="38" spans="2:52" x14ac:dyDescent="0.2">
      <c r="B38" s="12"/>
      <c r="C38" s="9"/>
      <c r="D38" s="9"/>
      <c r="E38" s="9"/>
      <c r="F38" s="9"/>
      <c r="G38" s="9"/>
      <c r="H38" s="9"/>
      <c r="I38" s="9"/>
      <c r="J38" s="9"/>
      <c r="K38" s="10"/>
      <c r="L38" s="10"/>
      <c r="M38" s="11"/>
      <c r="O38" s="12"/>
      <c r="P38" s="9"/>
      <c r="Q38" s="9"/>
      <c r="R38" s="9"/>
      <c r="S38" s="9"/>
      <c r="T38" s="9"/>
      <c r="U38" s="9"/>
      <c r="V38" s="9"/>
      <c r="W38" s="9"/>
      <c r="X38" s="10"/>
      <c r="Y38" s="10"/>
      <c r="Z38" s="11"/>
      <c r="AB38" s="12"/>
      <c r="AC38" s="9"/>
      <c r="AD38" s="9"/>
      <c r="AE38" s="9"/>
      <c r="AF38" s="9"/>
      <c r="AG38" s="9"/>
      <c r="AH38" s="9"/>
      <c r="AI38" s="9"/>
      <c r="AJ38" s="9"/>
      <c r="AK38" s="10"/>
      <c r="AL38" s="10"/>
      <c r="AM38" s="11"/>
      <c r="AO38" s="8"/>
      <c r="AP38" s="9"/>
      <c r="AQ38" s="9"/>
      <c r="AR38" s="9"/>
      <c r="AS38" s="9"/>
      <c r="AT38" s="9"/>
      <c r="AU38" s="9"/>
      <c r="AV38" s="9"/>
      <c r="AW38" s="9"/>
      <c r="AX38" s="10"/>
      <c r="AY38" s="10"/>
      <c r="AZ38" s="11"/>
    </row>
    <row r="39" spans="2:52" x14ac:dyDescent="0.2">
      <c r="B39" s="8"/>
      <c r="C39" s="9"/>
      <c r="D39" s="9"/>
      <c r="E39" s="9"/>
      <c r="F39" s="9"/>
      <c r="G39" s="9"/>
      <c r="H39" s="9"/>
      <c r="I39" s="9"/>
      <c r="J39" s="9"/>
      <c r="K39" s="10"/>
      <c r="L39" s="10"/>
      <c r="M39" s="11"/>
      <c r="O39" s="8"/>
      <c r="P39" s="9"/>
      <c r="Q39" s="9"/>
      <c r="R39" s="9"/>
      <c r="S39" s="9"/>
      <c r="T39" s="9"/>
      <c r="U39" s="9"/>
      <c r="V39" s="9"/>
      <c r="W39" s="9"/>
      <c r="X39" s="10"/>
      <c r="Y39" s="10"/>
      <c r="Z39" s="11"/>
      <c r="AB39" s="8"/>
      <c r="AC39" s="9"/>
      <c r="AD39" s="9"/>
      <c r="AE39" s="9"/>
      <c r="AF39" s="9"/>
      <c r="AG39" s="9"/>
      <c r="AH39" s="9"/>
      <c r="AI39" s="9"/>
      <c r="AJ39" s="9"/>
      <c r="AK39" s="10"/>
      <c r="AL39" s="10"/>
      <c r="AM39" s="11"/>
      <c r="AO39" s="8"/>
      <c r="AP39" s="9"/>
      <c r="AQ39" s="9"/>
      <c r="AR39" s="9"/>
      <c r="AS39" s="9"/>
      <c r="AT39" s="9"/>
      <c r="AU39" s="9"/>
      <c r="AV39" s="9"/>
      <c r="AW39" s="9"/>
      <c r="AX39" s="10"/>
      <c r="AY39" s="10"/>
      <c r="AZ39" s="11"/>
    </row>
    <row r="40" spans="2:52" x14ac:dyDescent="0.2">
      <c r="B40" s="13"/>
      <c r="C40" s="9"/>
      <c r="D40" s="9"/>
      <c r="E40" s="9"/>
      <c r="F40" s="9"/>
      <c r="G40" s="9"/>
      <c r="H40" s="9"/>
      <c r="I40" s="9"/>
      <c r="J40" s="9"/>
      <c r="K40" s="10"/>
      <c r="L40" s="10"/>
      <c r="M40" s="11"/>
      <c r="O40" s="13"/>
      <c r="P40" s="9"/>
      <c r="Q40" s="9"/>
      <c r="R40" s="9"/>
      <c r="S40" s="9"/>
      <c r="T40" s="9"/>
      <c r="U40" s="9"/>
      <c r="V40" s="9"/>
      <c r="W40" s="9"/>
      <c r="X40" s="10"/>
      <c r="Y40" s="10"/>
      <c r="Z40" s="11"/>
      <c r="AB40" s="13"/>
      <c r="AC40" s="9"/>
      <c r="AD40" s="9"/>
      <c r="AE40" s="9"/>
      <c r="AF40" s="9"/>
      <c r="AG40" s="9"/>
      <c r="AH40" s="9"/>
      <c r="AI40" s="9"/>
      <c r="AJ40" s="9"/>
      <c r="AK40" s="10"/>
      <c r="AL40" s="10"/>
      <c r="AM40" s="11"/>
      <c r="AO40" s="14"/>
      <c r="AP40" s="9"/>
      <c r="AQ40" s="9"/>
      <c r="AR40" s="9"/>
      <c r="AS40" s="9"/>
      <c r="AT40" s="9"/>
      <c r="AU40" s="9"/>
      <c r="AV40" s="9"/>
      <c r="AW40" s="9"/>
      <c r="AX40" s="10"/>
      <c r="AY40" s="10"/>
      <c r="AZ40" s="11"/>
    </row>
    <row r="41" spans="2:52" x14ac:dyDescent="0.2">
      <c r="B41" s="17"/>
      <c r="C41" s="18"/>
      <c r="D41" s="18"/>
      <c r="E41" s="18"/>
      <c r="F41" s="18"/>
      <c r="G41" s="18"/>
      <c r="H41" s="18"/>
      <c r="I41" s="18"/>
      <c r="J41" s="18"/>
      <c r="K41" s="19"/>
      <c r="L41" s="19"/>
      <c r="M41" s="20"/>
      <c r="O41" s="17"/>
      <c r="P41" s="18"/>
      <c r="Q41" s="18"/>
      <c r="R41" s="18"/>
      <c r="S41" s="18"/>
      <c r="T41" s="18"/>
      <c r="U41" s="18"/>
      <c r="V41" s="18"/>
      <c r="W41" s="18"/>
      <c r="X41" s="19"/>
      <c r="Y41" s="19"/>
      <c r="Z41" s="20"/>
      <c r="AB41" s="17"/>
      <c r="AC41" s="18"/>
      <c r="AD41" s="18"/>
      <c r="AE41" s="18"/>
      <c r="AF41" s="18"/>
      <c r="AG41" s="18"/>
      <c r="AH41" s="18"/>
      <c r="AI41" s="18"/>
      <c r="AJ41" s="18"/>
      <c r="AK41" s="19"/>
      <c r="AL41" s="19"/>
      <c r="AM41" s="20"/>
      <c r="AO41" s="21"/>
      <c r="AP41" s="18"/>
      <c r="AQ41" s="18"/>
      <c r="AR41" s="18"/>
      <c r="AS41" s="18"/>
      <c r="AT41" s="18"/>
      <c r="AU41" s="18"/>
      <c r="AV41" s="18"/>
      <c r="AW41" s="18"/>
      <c r="AX41" s="19"/>
      <c r="AY41" s="19"/>
      <c r="AZ41" s="20"/>
    </row>
  </sheetData>
  <sortState xmlns:xlrd2="http://schemas.microsoft.com/office/spreadsheetml/2017/richdata2" ref="O10:Y15">
    <sortCondition descending="1" ref="X10:X15"/>
  </sortState>
  <mergeCells count="5">
    <mergeCell ref="D2:G2"/>
    <mergeCell ref="B8:M8"/>
    <mergeCell ref="O8:Z8"/>
    <mergeCell ref="AB8:AM8"/>
    <mergeCell ref="AO8:AZ8"/>
  </mergeCells>
  <conditionalFormatting sqref="B10:M41">
    <cfRule type="expression" dxfId="5" priority="5">
      <formula>$L10&gt;3</formula>
    </cfRule>
  </conditionalFormatting>
  <conditionalFormatting sqref="O10:Z41">
    <cfRule type="expression" dxfId="4" priority="2">
      <formula>$Y10&gt;3</formula>
    </cfRule>
  </conditionalFormatting>
  <conditionalFormatting sqref="AB10:AM41">
    <cfRule type="expression" dxfId="3" priority="3">
      <formula>$AL10&gt;3</formula>
    </cfRule>
  </conditionalFormatting>
  <conditionalFormatting sqref="AO10:AZ41">
    <cfRule type="expression" dxfId="2" priority="4">
      <formula>$AY10&gt;3</formula>
    </cfRule>
  </conditionalFormatting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0"/>
  <sheetViews>
    <sheetView zoomScaleNormal="100" workbookViewId="0">
      <selection activeCell="C27" sqref="C27"/>
    </sheetView>
  </sheetViews>
  <sheetFormatPr defaultColWidth="8.7109375" defaultRowHeight="12.75" x14ac:dyDescent="0.2"/>
  <cols>
    <col min="2" max="2" width="20.85546875" customWidth="1"/>
    <col min="3" max="3" width="11.7109375" style="22" customWidth="1"/>
    <col min="4" max="4" width="16.85546875" customWidth="1"/>
    <col min="5" max="6" width="9.140625" style="23" customWidth="1"/>
    <col min="8" max="8" width="20" customWidth="1"/>
    <col min="9" max="9" width="11.42578125" style="22" customWidth="1"/>
    <col min="10" max="10" width="20" customWidth="1"/>
    <col min="11" max="11" width="9.140625" customWidth="1"/>
  </cols>
  <sheetData>
    <row r="1" spans="2:12" ht="13.5" customHeight="1" x14ac:dyDescent="0.2"/>
    <row r="2" spans="2:12" ht="15.75" customHeight="1" x14ac:dyDescent="0.2">
      <c r="B2" s="1"/>
      <c r="C2" s="24"/>
      <c r="D2" s="71" t="s">
        <v>23</v>
      </c>
      <c r="E2" s="71"/>
      <c r="F2" s="71"/>
      <c r="G2" s="71"/>
      <c r="H2" s="71"/>
      <c r="I2" s="71"/>
      <c r="J2" s="71"/>
    </row>
    <row r="3" spans="2:12" ht="13.5" customHeight="1" x14ac:dyDescent="0.2">
      <c r="B3" s="25"/>
      <c r="C3" s="24"/>
      <c r="D3" s="71"/>
      <c r="E3" s="71"/>
      <c r="F3" s="71"/>
      <c r="G3" s="71"/>
      <c r="H3" s="71"/>
      <c r="I3" s="71"/>
      <c r="J3" s="71"/>
    </row>
    <row r="4" spans="2:12" ht="13.5" customHeight="1" x14ac:dyDescent="0.2"/>
    <row r="5" spans="2:12" ht="13.5" customHeight="1" x14ac:dyDescent="0.2">
      <c r="B5" s="72" t="s">
        <v>24</v>
      </c>
      <c r="C5" s="72"/>
      <c r="D5" s="72"/>
      <c r="E5" s="72"/>
      <c r="F5" s="72"/>
      <c r="H5" s="72" t="s">
        <v>25</v>
      </c>
      <c r="I5" s="72"/>
      <c r="J5" s="72"/>
      <c r="K5" s="72"/>
      <c r="L5" s="72"/>
    </row>
    <row r="6" spans="2:12" ht="13.5" customHeight="1" thickBot="1" x14ac:dyDescent="0.25">
      <c r="B6" s="26" t="s">
        <v>26</v>
      </c>
      <c r="C6" s="61" t="s">
        <v>27</v>
      </c>
      <c r="D6" s="28" t="s">
        <v>28</v>
      </c>
      <c r="E6" s="29" t="s">
        <v>29</v>
      </c>
      <c r="F6" s="30" t="s">
        <v>30</v>
      </c>
      <c r="H6" s="26" t="s">
        <v>26</v>
      </c>
      <c r="I6" s="27" t="s">
        <v>27</v>
      </c>
      <c r="J6" s="28" t="s">
        <v>28</v>
      </c>
      <c r="K6" s="29" t="s">
        <v>29</v>
      </c>
      <c r="L6" s="30" t="s">
        <v>30</v>
      </c>
    </row>
    <row r="7" spans="2:12" x14ac:dyDescent="0.2">
      <c r="B7" s="13" t="s">
        <v>15</v>
      </c>
      <c r="C7" s="56">
        <v>46145</v>
      </c>
      <c r="D7" s="64" t="s">
        <v>49</v>
      </c>
      <c r="E7" s="65">
        <v>6.2500000000000003E-3</v>
      </c>
      <c r="F7" s="33">
        <v>50</v>
      </c>
      <c r="H7" s="13" t="s">
        <v>14</v>
      </c>
      <c r="I7" s="56">
        <v>46236</v>
      </c>
      <c r="J7" s="31" t="s">
        <v>32</v>
      </c>
      <c r="K7" s="32">
        <v>5.324074074074074E-3</v>
      </c>
      <c r="L7" s="34">
        <v>50</v>
      </c>
    </row>
    <row r="8" spans="2:12" x14ac:dyDescent="0.2">
      <c r="B8" s="13" t="s">
        <v>11</v>
      </c>
      <c r="C8" s="56">
        <v>46201</v>
      </c>
      <c r="D8" s="63" t="s">
        <v>31</v>
      </c>
      <c r="E8" s="32">
        <v>6.3541666666666703E-3</v>
      </c>
      <c r="F8" s="33">
        <v>49</v>
      </c>
      <c r="H8" s="13" t="s">
        <v>20</v>
      </c>
      <c r="I8" s="56">
        <v>46299</v>
      </c>
      <c r="J8" s="31" t="s">
        <v>32</v>
      </c>
      <c r="K8" s="32">
        <v>6.0069444444444441E-3</v>
      </c>
      <c r="L8" s="34">
        <v>49</v>
      </c>
    </row>
    <row r="9" spans="2:12" x14ac:dyDescent="0.2">
      <c r="B9" s="13" t="s">
        <v>13</v>
      </c>
      <c r="C9" s="56">
        <v>46187</v>
      </c>
      <c r="D9" s="63" t="s">
        <v>32</v>
      </c>
      <c r="E9" s="32">
        <v>6.828703703703704E-3</v>
      </c>
      <c r="F9" s="33">
        <v>48</v>
      </c>
      <c r="H9" s="13" t="s">
        <v>12</v>
      </c>
      <c r="I9" s="55">
        <v>46061</v>
      </c>
      <c r="J9" s="31" t="s">
        <v>32</v>
      </c>
      <c r="K9" s="32">
        <v>6.2152777777777796E-3</v>
      </c>
      <c r="L9" s="33">
        <v>48</v>
      </c>
    </row>
    <row r="10" spans="2:12" ht="13.5" customHeight="1" thickBot="1" x14ac:dyDescent="0.25">
      <c r="B10" s="17" t="s">
        <v>19</v>
      </c>
      <c r="C10" s="60">
        <v>46096</v>
      </c>
      <c r="D10" s="68" t="s">
        <v>49</v>
      </c>
      <c r="E10" s="49">
        <v>7.3611111111111108E-3</v>
      </c>
      <c r="F10" s="38">
        <v>47</v>
      </c>
      <c r="H10" s="13" t="s">
        <v>22</v>
      </c>
      <c r="I10" s="56">
        <v>46208</v>
      </c>
      <c r="J10" s="31" t="s">
        <v>32</v>
      </c>
      <c r="K10" s="32">
        <v>7.3263888888888892E-3</v>
      </c>
      <c r="L10" s="33">
        <v>47</v>
      </c>
    </row>
    <row r="11" spans="2:12" ht="13.5" customHeight="1" thickBot="1" x14ac:dyDescent="0.25">
      <c r="H11" s="17"/>
      <c r="I11" s="60"/>
      <c r="J11" s="36"/>
      <c r="K11" s="49"/>
      <c r="L11" s="38"/>
    </row>
    <row r="12" spans="2:12" x14ac:dyDescent="0.2">
      <c r="H12" s="1"/>
      <c r="I12" s="24"/>
      <c r="J12" s="1"/>
      <c r="K12" s="39"/>
      <c r="L12" s="40"/>
    </row>
    <row r="13" spans="2:12" ht="13.5" customHeight="1" x14ac:dyDescent="0.2"/>
    <row r="14" spans="2:12" ht="13.5" customHeight="1" x14ac:dyDescent="0.2">
      <c r="B14" s="72" t="s">
        <v>33</v>
      </c>
      <c r="C14" s="72"/>
      <c r="D14" s="72"/>
      <c r="E14" s="72"/>
      <c r="F14" s="72"/>
      <c r="H14" s="72" t="s">
        <v>34</v>
      </c>
      <c r="I14" s="72"/>
      <c r="J14" s="72"/>
      <c r="K14" s="72"/>
      <c r="L14" s="72"/>
    </row>
    <row r="15" spans="2:12" ht="13.5" customHeight="1" thickBot="1" x14ac:dyDescent="0.25">
      <c r="B15" s="26" t="s">
        <v>26</v>
      </c>
      <c r="C15" s="27" t="s">
        <v>27</v>
      </c>
      <c r="D15" s="28" t="s">
        <v>28</v>
      </c>
      <c r="E15" s="41" t="s">
        <v>35</v>
      </c>
      <c r="F15" s="30" t="s">
        <v>30</v>
      </c>
      <c r="H15" s="26" t="s">
        <v>26</v>
      </c>
      <c r="I15" s="27" t="s">
        <v>27</v>
      </c>
      <c r="J15" s="28" t="s">
        <v>28</v>
      </c>
      <c r="K15" s="29" t="s">
        <v>35</v>
      </c>
      <c r="L15" s="30" t="s">
        <v>30</v>
      </c>
    </row>
    <row r="16" spans="2:12" x14ac:dyDescent="0.2">
      <c r="B16" s="13" t="s">
        <v>11</v>
      </c>
      <c r="C16" s="56">
        <v>46201</v>
      </c>
      <c r="D16" s="63" t="s">
        <v>31</v>
      </c>
      <c r="E16" s="42">
        <v>69.44</v>
      </c>
      <c r="F16" s="33">
        <v>50</v>
      </c>
      <c r="H16" s="13" t="s">
        <v>14</v>
      </c>
      <c r="I16" s="56">
        <v>46236</v>
      </c>
      <c r="J16" s="31" t="s">
        <v>32</v>
      </c>
      <c r="K16" s="42">
        <v>70.97</v>
      </c>
      <c r="L16" s="34">
        <v>50</v>
      </c>
    </row>
    <row r="17" spans="2:12" x14ac:dyDescent="0.2">
      <c r="B17" s="13" t="s">
        <v>15</v>
      </c>
      <c r="C17" s="56">
        <v>46145</v>
      </c>
      <c r="D17" s="63" t="s">
        <v>49</v>
      </c>
      <c r="E17" s="42">
        <v>65.489999999999995</v>
      </c>
      <c r="F17" s="33">
        <v>49</v>
      </c>
      <c r="H17" s="13" t="s">
        <v>20</v>
      </c>
      <c r="I17" s="55">
        <v>46299</v>
      </c>
      <c r="J17" s="31" t="s">
        <v>32</v>
      </c>
      <c r="K17" s="42">
        <v>66.78</v>
      </c>
      <c r="L17" s="34">
        <v>49</v>
      </c>
    </row>
    <row r="18" spans="2:12" x14ac:dyDescent="0.2">
      <c r="B18" s="13" t="s">
        <v>13</v>
      </c>
      <c r="C18" s="56">
        <v>46187</v>
      </c>
      <c r="D18" s="63" t="s">
        <v>32</v>
      </c>
      <c r="E18" s="42">
        <v>62.82</v>
      </c>
      <c r="F18" s="33">
        <v>48</v>
      </c>
      <c r="H18" s="13" t="s">
        <v>12</v>
      </c>
      <c r="I18" s="56">
        <v>46061</v>
      </c>
      <c r="J18" s="31" t="s">
        <v>32</v>
      </c>
      <c r="K18" s="42">
        <v>62.53</v>
      </c>
      <c r="L18" s="34">
        <v>48</v>
      </c>
    </row>
    <row r="19" spans="2:12" ht="13.5" customHeight="1" thickBot="1" x14ac:dyDescent="0.25">
      <c r="B19" s="17" t="s">
        <v>19</v>
      </c>
      <c r="C19" s="60">
        <v>46096</v>
      </c>
      <c r="D19" s="68" t="s">
        <v>49</v>
      </c>
      <c r="E19" s="43">
        <v>59.94</v>
      </c>
      <c r="F19" s="38">
        <v>47</v>
      </c>
      <c r="H19" s="13" t="s">
        <v>22</v>
      </c>
      <c r="I19" s="56">
        <v>46208</v>
      </c>
      <c r="J19" s="31" t="s">
        <v>32</v>
      </c>
      <c r="K19" s="42">
        <v>53.05</v>
      </c>
      <c r="L19" s="33">
        <v>47</v>
      </c>
    </row>
    <row r="20" spans="2:12" ht="13.5" customHeight="1" thickBot="1" x14ac:dyDescent="0.25">
      <c r="H20" s="17"/>
      <c r="I20" s="60"/>
      <c r="J20" s="36"/>
      <c r="K20" s="44"/>
      <c r="L20" s="38"/>
    </row>
  </sheetData>
  <sortState xmlns:xlrd2="http://schemas.microsoft.com/office/spreadsheetml/2017/richdata2" ref="B16:E19">
    <sortCondition descending="1" ref="E16:E19"/>
  </sortState>
  <mergeCells count="5">
    <mergeCell ref="D2:J3"/>
    <mergeCell ref="B5:F5"/>
    <mergeCell ref="H5:L5"/>
    <mergeCell ref="B14:F14"/>
    <mergeCell ref="H14:L1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4"/>
  <sheetViews>
    <sheetView zoomScaleNormal="100" workbookViewId="0">
      <selection activeCell="B7" sqref="B7:D7"/>
    </sheetView>
  </sheetViews>
  <sheetFormatPr defaultColWidth="8.7109375" defaultRowHeight="12.75" x14ac:dyDescent="0.2"/>
  <cols>
    <col min="1" max="1" width="8.28515625" customWidth="1"/>
    <col min="2" max="2" width="17.7109375" style="23" bestFit="1" customWidth="1"/>
    <col min="3" max="3" width="10.140625" style="23" customWidth="1"/>
    <col min="4" max="4" width="16.85546875" customWidth="1"/>
    <col min="5" max="5" width="11.28515625" customWidth="1"/>
    <col min="8" max="8" width="15.140625" customWidth="1"/>
    <col min="9" max="9" width="10.140625" style="45" customWidth="1"/>
    <col min="10" max="10" width="14.7109375" customWidth="1"/>
  </cols>
  <sheetData>
    <row r="1" spans="2:12" ht="13.5" customHeight="1" x14ac:dyDescent="0.2">
      <c r="E1" s="23"/>
      <c r="F1" s="23"/>
    </row>
    <row r="2" spans="2:12" ht="15.75" customHeight="1" x14ac:dyDescent="0.2">
      <c r="B2" s="1"/>
      <c r="C2" s="1"/>
      <c r="D2" s="71" t="s">
        <v>36</v>
      </c>
      <c r="E2" s="71"/>
      <c r="F2" s="71"/>
      <c r="G2" s="71"/>
      <c r="H2" s="71"/>
      <c r="I2" s="71"/>
      <c r="J2" s="71"/>
    </row>
    <row r="3" spans="2:12" ht="13.5" customHeight="1" x14ac:dyDescent="0.2">
      <c r="B3" s="25"/>
      <c r="C3" s="25"/>
      <c r="D3" s="71"/>
      <c r="E3" s="71"/>
      <c r="F3" s="71"/>
      <c r="G3" s="71"/>
      <c r="H3" s="71"/>
      <c r="I3" s="71"/>
      <c r="J3" s="71"/>
    </row>
    <row r="4" spans="2:12" ht="13.5" customHeight="1" x14ac:dyDescent="0.2">
      <c r="E4" s="23"/>
    </row>
    <row r="5" spans="2:12" ht="13.5" customHeight="1" x14ac:dyDescent="0.2">
      <c r="B5" s="72" t="s">
        <v>24</v>
      </c>
      <c r="C5" s="72"/>
      <c r="D5" s="72"/>
      <c r="E5" s="72"/>
      <c r="F5" s="72"/>
      <c r="H5" s="72" t="s">
        <v>25</v>
      </c>
      <c r="I5" s="72"/>
      <c r="J5" s="72"/>
      <c r="K5" s="72"/>
      <c r="L5" s="72"/>
    </row>
    <row r="6" spans="2:12" ht="13.5" customHeight="1" x14ac:dyDescent="0.2">
      <c r="B6" s="26" t="s">
        <v>26</v>
      </c>
      <c r="C6" s="28" t="s">
        <v>27</v>
      </c>
      <c r="D6" s="28" t="s">
        <v>28</v>
      </c>
      <c r="E6" s="29" t="s">
        <v>29</v>
      </c>
      <c r="F6" s="30" t="s">
        <v>30</v>
      </c>
      <c r="H6" s="26" t="s">
        <v>26</v>
      </c>
      <c r="I6" s="46" t="s">
        <v>27</v>
      </c>
      <c r="J6" s="28" t="s">
        <v>28</v>
      </c>
      <c r="K6" s="29" t="s">
        <v>29</v>
      </c>
      <c r="L6" s="30" t="s">
        <v>30</v>
      </c>
    </row>
    <row r="7" spans="2:12" ht="13.5" customHeight="1" x14ac:dyDescent="0.2">
      <c r="B7" s="13" t="s">
        <v>11</v>
      </c>
      <c r="C7" s="56">
        <v>46222</v>
      </c>
      <c r="D7" s="31" t="s">
        <v>32</v>
      </c>
      <c r="E7" s="32">
        <v>6.42361111111111E-3</v>
      </c>
      <c r="F7" s="33">
        <v>50</v>
      </c>
      <c r="H7" s="13" t="s">
        <v>14</v>
      </c>
      <c r="I7" s="55">
        <v>46201</v>
      </c>
      <c r="J7" s="31" t="s">
        <v>49</v>
      </c>
      <c r="K7" s="32">
        <v>5.3935185185185188E-3</v>
      </c>
      <c r="L7" s="34">
        <v>50</v>
      </c>
    </row>
    <row r="8" spans="2:12" ht="13.5" customHeight="1" x14ac:dyDescent="0.2">
      <c r="B8" s="13" t="s">
        <v>15</v>
      </c>
      <c r="C8" s="58">
        <v>46096</v>
      </c>
      <c r="D8" s="31" t="s">
        <v>49</v>
      </c>
      <c r="E8" s="32">
        <v>6.6203703703703702E-3</v>
      </c>
      <c r="F8" s="33">
        <v>49</v>
      </c>
      <c r="H8" s="13" t="s">
        <v>20</v>
      </c>
      <c r="I8" s="56">
        <v>46257</v>
      </c>
      <c r="J8" s="31" t="s">
        <v>32</v>
      </c>
      <c r="K8" s="32">
        <v>6.0185185185185185E-3</v>
      </c>
      <c r="L8" s="34">
        <v>49</v>
      </c>
    </row>
    <row r="9" spans="2:12" ht="13.5" customHeight="1" x14ac:dyDescent="0.2">
      <c r="B9" s="13" t="s">
        <v>13</v>
      </c>
      <c r="C9" s="56">
        <v>46166</v>
      </c>
      <c r="D9" s="31" t="s">
        <v>32</v>
      </c>
      <c r="E9" s="32">
        <v>6.875E-3</v>
      </c>
      <c r="F9" s="33">
        <v>48</v>
      </c>
      <c r="H9" s="13" t="s">
        <v>12</v>
      </c>
      <c r="I9" s="55">
        <v>46201</v>
      </c>
      <c r="J9" s="31" t="s">
        <v>31</v>
      </c>
      <c r="K9" s="32">
        <v>6.2500000000000003E-3</v>
      </c>
      <c r="L9" s="33">
        <v>48</v>
      </c>
    </row>
    <row r="10" spans="2:12" ht="13.5" customHeight="1" thickBot="1" x14ac:dyDescent="0.25">
      <c r="B10" s="17" t="s">
        <v>19</v>
      </c>
      <c r="C10" s="66">
        <v>46082</v>
      </c>
      <c r="D10" s="67" t="s">
        <v>49</v>
      </c>
      <c r="E10" s="49">
        <v>7.3726851851851852E-3</v>
      </c>
      <c r="F10" s="38">
        <v>47</v>
      </c>
      <c r="H10" s="13"/>
      <c r="I10" s="55"/>
      <c r="J10" s="31"/>
      <c r="K10" s="32"/>
      <c r="L10" s="33"/>
    </row>
    <row r="11" spans="2:12" ht="13.5" customHeight="1" thickBot="1" x14ac:dyDescent="0.25">
      <c r="E11" s="23"/>
      <c r="H11" s="17"/>
      <c r="I11" s="57"/>
      <c r="J11" s="36"/>
      <c r="K11" s="49"/>
      <c r="L11" s="38"/>
    </row>
    <row r="12" spans="2:12" ht="13.5" customHeight="1" thickBot="1" x14ac:dyDescent="0.25">
      <c r="E12" s="23"/>
    </row>
    <row r="13" spans="2:12" ht="13.5" customHeight="1" thickBot="1" x14ac:dyDescent="0.25">
      <c r="E13" s="23"/>
      <c r="H13" s="72" t="s">
        <v>34</v>
      </c>
      <c r="I13" s="72"/>
      <c r="J13" s="72"/>
      <c r="K13" s="72"/>
      <c r="L13" s="72"/>
    </row>
    <row r="14" spans="2:12" ht="13.5" customHeight="1" thickBot="1" x14ac:dyDescent="0.25">
      <c r="B14" s="72" t="s">
        <v>33</v>
      </c>
      <c r="C14" s="72"/>
      <c r="D14" s="72"/>
      <c r="E14" s="72"/>
      <c r="F14" s="72"/>
      <c r="H14" s="26" t="s">
        <v>26</v>
      </c>
      <c r="I14" s="46" t="s">
        <v>27</v>
      </c>
      <c r="J14" s="28" t="s">
        <v>28</v>
      </c>
      <c r="K14" s="29" t="s">
        <v>35</v>
      </c>
      <c r="L14" s="30" t="s">
        <v>30</v>
      </c>
    </row>
    <row r="15" spans="2:12" ht="13.5" thickBot="1" x14ac:dyDescent="0.25">
      <c r="B15" s="26" t="s">
        <v>26</v>
      </c>
      <c r="C15" s="28" t="s">
        <v>27</v>
      </c>
      <c r="D15" s="28" t="s">
        <v>28</v>
      </c>
      <c r="E15" s="29" t="s">
        <v>35</v>
      </c>
      <c r="F15" s="30" t="s">
        <v>30</v>
      </c>
      <c r="H15" s="13" t="s">
        <v>14</v>
      </c>
      <c r="I15" s="55">
        <v>46201</v>
      </c>
      <c r="J15" s="31" t="s">
        <v>49</v>
      </c>
      <c r="K15" s="42">
        <v>70.06</v>
      </c>
      <c r="L15" s="34">
        <v>50</v>
      </c>
    </row>
    <row r="16" spans="2:12" x14ac:dyDescent="0.2">
      <c r="B16" s="13" t="s">
        <v>11</v>
      </c>
      <c r="C16" s="56">
        <v>46222</v>
      </c>
      <c r="D16" s="31" t="s">
        <v>32</v>
      </c>
      <c r="E16" s="42">
        <v>68.680000000000007</v>
      </c>
      <c r="F16" s="33">
        <v>50</v>
      </c>
      <c r="H16" s="13" t="s">
        <v>20</v>
      </c>
      <c r="I16" s="56">
        <v>46257</v>
      </c>
      <c r="J16" s="31" t="s">
        <v>32</v>
      </c>
      <c r="K16" s="42">
        <v>69.06</v>
      </c>
      <c r="L16" s="34">
        <v>49</v>
      </c>
    </row>
    <row r="17" spans="2:12" ht="13.5" customHeight="1" x14ac:dyDescent="0.2">
      <c r="B17" s="13" t="s">
        <v>13</v>
      </c>
      <c r="C17" s="56">
        <v>46166</v>
      </c>
      <c r="D17" s="31" t="s">
        <v>32</v>
      </c>
      <c r="E17" s="42">
        <v>62.39</v>
      </c>
      <c r="F17" s="33">
        <v>49</v>
      </c>
      <c r="H17" s="13" t="s">
        <v>12</v>
      </c>
      <c r="I17" s="55">
        <v>46201</v>
      </c>
      <c r="J17" s="31" t="s">
        <v>31</v>
      </c>
      <c r="K17" s="42">
        <v>62.18</v>
      </c>
      <c r="L17" s="33">
        <v>48</v>
      </c>
    </row>
    <row r="18" spans="2:12" x14ac:dyDescent="0.2">
      <c r="B18" s="13" t="s">
        <v>15</v>
      </c>
      <c r="C18" s="58">
        <v>46096</v>
      </c>
      <c r="D18" s="31" t="s">
        <v>49</v>
      </c>
      <c r="E18" s="42">
        <v>61.83</v>
      </c>
      <c r="F18" s="33">
        <v>48</v>
      </c>
      <c r="H18" s="13"/>
      <c r="I18" s="55"/>
      <c r="J18" s="31"/>
      <c r="K18" s="42"/>
      <c r="L18" s="33"/>
    </row>
    <row r="19" spans="2:12" ht="13.5" customHeight="1" thickBot="1" x14ac:dyDescent="0.25">
      <c r="B19" s="17" t="s">
        <v>19</v>
      </c>
      <c r="C19" s="66">
        <v>46082</v>
      </c>
      <c r="D19" s="67" t="s">
        <v>49</v>
      </c>
      <c r="E19" s="43">
        <v>59.84</v>
      </c>
      <c r="F19" s="38">
        <v>47</v>
      </c>
      <c r="H19" s="17"/>
      <c r="I19" s="57"/>
      <c r="J19" s="36"/>
      <c r="K19" s="43"/>
      <c r="L19" s="38"/>
    </row>
    <row r="20" spans="2:12" x14ac:dyDescent="0.2">
      <c r="E20" s="23"/>
    </row>
    <row r="21" spans="2:12" x14ac:dyDescent="0.2">
      <c r="E21" s="23"/>
      <c r="F21" s="23"/>
    </row>
    <row r="22" spans="2:12" x14ac:dyDescent="0.2">
      <c r="E22" s="23"/>
      <c r="F22" s="23"/>
    </row>
    <row r="23" spans="2:12" x14ac:dyDescent="0.2">
      <c r="E23" s="23"/>
      <c r="F23" s="23"/>
    </row>
    <row r="24" spans="2:12" x14ac:dyDescent="0.2">
      <c r="E24" s="23"/>
      <c r="F24" s="23"/>
    </row>
  </sheetData>
  <sortState xmlns:xlrd2="http://schemas.microsoft.com/office/spreadsheetml/2017/richdata2" ref="B16:E19">
    <sortCondition descending="1" ref="E16:E19"/>
  </sortState>
  <mergeCells count="5">
    <mergeCell ref="D2:J3"/>
    <mergeCell ref="B5:F5"/>
    <mergeCell ref="H5:L5"/>
    <mergeCell ref="B14:F14"/>
    <mergeCell ref="H13:L1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4721-AEDA-47E8-92E7-D285C631D58C}">
  <dimension ref="B1:L22"/>
  <sheetViews>
    <sheetView zoomScaleNormal="100" workbookViewId="0">
      <selection activeCell="G26" sqref="G26"/>
    </sheetView>
  </sheetViews>
  <sheetFormatPr defaultColWidth="8.7109375" defaultRowHeight="12.75" x14ac:dyDescent="0.2"/>
  <cols>
    <col min="1" max="1" width="8.28515625" customWidth="1"/>
    <col min="2" max="2" width="17.7109375" style="23" bestFit="1" customWidth="1"/>
    <col min="3" max="3" width="10.140625" style="23" customWidth="1"/>
    <col min="4" max="4" width="16.85546875" customWidth="1"/>
    <col min="5" max="5" width="11.28515625" customWidth="1"/>
    <col min="8" max="8" width="15.140625" customWidth="1"/>
    <col min="9" max="9" width="10.140625" style="45" customWidth="1"/>
    <col min="10" max="10" width="14.7109375" customWidth="1"/>
  </cols>
  <sheetData>
    <row r="1" spans="2:12" ht="13.5" customHeight="1" thickBot="1" x14ac:dyDescent="0.25">
      <c r="E1" s="23"/>
      <c r="F1" s="23"/>
    </row>
    <row r="2" spans="2:12" ht="15.75" customHeight="1" thickBot="1" x14ac:dyDescent="0.25">
      <c r="B2" s="1"/>
      <c r="C2" s="1"/>
      <c r="D2" s="71" t="s">
        <v>42</v>
      </c>
      <c r="E2" s="71"/>
      <c r="F2" s="71"/>
      <c r="G2" s="71"/>
      <c r="H2" s="71"/>
      <c r="I2" s="71"/>
      <c r="J2" s="71"/>
    </row>
    <row r="3" spans="2:12" ht="13.5" customHeight="1" thickBot="1" x14ac:dyDescent="0.25">
      <c r="B3" s="25"/>
      <c r="C3" s="25"/>
      <c r="D3" s="71"/>
      <c r="E3" s="71"/>
      <c r="F3" s="71"/>
      <c r="G3" s="71"/>
      <c r="H3" s="71"/>
      <c r="I3" s="71"/>
      <c r="J3" s="71"/>
    </row>
    <row r="4" spans="2:12" ht="13.5" customHeight="1" thickBot="1" x14ac:dyDescent="0.25">
      <c r="E4" s="23"/>
    </row>
    <row r="5" spans="2:12" ht="13.5" customHeight="1" thickBot="1" x14ac:dyDescent="0.25">
      <c r="B5" s="72" t="s">
        <v>24</v>
      </c>
      <c r="C5" s="72"/>
      <c r="D5" s="72"/>
      <c r="E5" s="72"/>
      <c r="F5" s="72"/>
      <c r="H5" s="72" t="s">
        <v>25</v>
      </c>
      <c r="I5" s="72"/>
      <c r="J5" s="72"/>
      <c r="K5" s="72"/>
      <c r="L5" s="72"/>
    </row>
    <row r="6" spans="2:12" ht="13.5" customHeight="1" thickBot="1" x14ac:dyDescent="0.25">
      <c r="B6" s="26" t="s">
        <v>26</v>
      </c>
      <c r="C6" s="28" t="s">
        <v>27</v>
      </c>
      <c r="D6" s="28" t="s">
        <v>28</v>
      </c>
      <c r="E6" s="29" t="s">
        <v>29</v>
      </c>
      <c r="F6" s="30" t="s">
        <v>30</v>
      </c>
      <c r="H6" s="26" t="s">
        <v>26</v>
      </c>
      <c r="I6" s="46" t="s">
        <v>27</v>
      </c>
      <c r="J6" s="28" t="s">
        <v>28</v>
      </c>
      <c r="K6" s="29" t="s">
        <v>29</v>
      </c>
      <c r="L6" s="30" t="s">
        <v>30</v>
      </c>
    </row>
    <row r="7" spans="2:12" ht="13.5" customHeight="1" x14ac:dyDescent="0.2">
      <c r="B7" s="13" t="s">
        <v>11</v>
      </c>
      <c r="C7" s="58">
        <v>46208</v>
      </c>
      <c r="D7" s="31" t="s">
        <v>32</v>
      </c>
      <c r="E7" s="32">
        <v>6.5624999999999998E-3</v>
      </c>
      <c r="F7" s="33">
        <v>50</v>
      </c>
      <c r="H7" s="13" t="s">
        <v>14</v>
      </c>
      <c r="I7" s="55">
        <v>46278</v>
      </c>
      <c r="J7" s="31" t="s">
        <v>49</v>
      </c>
      <c r="K7" s="32">
        <v>5.4050925925925924E-3</v>
      </c>
      <c r="L7" s="34">
        <v>50</v>
      </c>
    </row>
    <row r="8" spans="2:12" ht="13.5" customHeight="1" x14ac:dyDescent="0.2">
      <c r="B8" s="12" t="s">
        <v>15</v>
      </c>
      <c r="C8" s="56">
        <v>46278</v>
      </c>
      <c r="D8" s="31" t="s">
        <v>50</v>
      </c>
      <c r="E8" s="32">
        <v>6.875E-3</v>
      </c>
      <c r="F8" s="33">
        <v>49</v>
      </c>
      <c r="H8" s="13" t="s">
        <v>20</v>
      </c>
      <c r="I8" s="55">
        <v>46145</v>
      </c>
      <c r="J8" s="31" t="s">
        <v>32</v>
      </c>
      <c r="K8" s="32">
        <v>6.0648148148148145E-3</v>
      </c>
      <c r="L8" s="34">
        <v>49</v>
      </c>
    </row>
    <row r="9" spans="2:12" ht="13.5" customHeight="1" x14ac:dyDescent="0.2">
      <c r="B9" s="12" t="s">
        <v>13</v>
      </c>
      <c r="C9" s="58">
        <v>46159</v>
      </c>
      <c r="D9" s="31" t="s">
        <v>32</v>
      </c>
      <c r="E9" s="32">
        <v>6.898148148148148E-3</v>
      </c>
      <c r="F9" s="33">
        <v>48</v>
      </c>
      <c r="H9" s="13" t="s">
        <v>12</v>
      </c>
      <c r="I9" s="55">
        <v>46075</v>
      </c>
      <c r="J9" s="31" t="s">
        <v>32</v>
      </c>
      <c r="K9" s="32">
        <v>6.3425925925925924E-3</v>
      </c>
      <c r="L9" s="33">
        <v>48</v>
      </c>
    </row>
    <row r="10" spans="2:12" ht="13.5" customHeight="1" thickBot="1" x14ac:dyDescent="0.25">
      <c r="B10" s="62" t="s">
        <v>19</v>
      </c>
      <c r="C10" s="59">
        <v>46138</v>
      </c>
      <c r="D10" s="36" t="s">
        <v>49</v>
      </c>
      <c r="E10" s="49">
        <v>7.4189814814814813E-3</v>
      </c>
      <c r="F10" s="38">
        <v>47</v>
      </c>
      <c r="H10" s="13"/>
      <c r="I10" s="55"/>
      <c r="J10" s="31"/>
      <c r="K10" s="32"/>
      <c r="L10" s="33"/>
    </row>
    <row r="11" spans="2:12" ht="13.5" customHeight="1" thickBot="1" x14ac:dyDescent="0.25">
      <c r="E11" s="23"/>
      <c r="H11" s="17"/>
      <c r="I11" s="57"/>
      <c r="J11" s="36"/>
      <c r="K11" s="49"/>
      <c r="L11" s="38"/>
    </row>
    <row r="12" spans="2:12" ht="13.5" customHeight="1" thickBot="1" x14ac:dyDescent="0.25">
      <c r="E12" s="23"/>
    </row>
    <row r="13" spans="2:12" ht="13.5" customHeight="1" thickBot="1" x14ac:dyDescent="0.25">
      <c r="B13" s="72" t="s">
        <v>33</v>
      </c>
      <c r="C13" s="72"/>
      <c r="D13" s="72"/>
      <c r="E13" s="72"/>
      <c r="F13" s="72"/>
      <c r="H13" s="72" t="s">
        <v>34</v>
      </c>
      <c r="I13" s="72"/>
      <c r="J13" s="72"/>
      <c r="K13" s="72"/>
      <c r="L13" s="72"/>
    </row>
    <row r="14" spans="2:12" ht="13.5" customHeight="1" thickBot="1" x14ac:dyDescent="0.25">
      <c r="B14" s="26" t="s">
        <v>26</v>
      </c>
      <c r="C14" s="28" t="s">
        <v>27</v>
      </c>
      <c r="D14" s="28" t="s">
        <v>28</v>
      </c>
      <c r="E14" s="29" t="s">
        <v>35</v>
      </c>
      <c r="F14" s="30" t="s">
        <v>30</v>
      </c>
      <c r="H14" s="26" t="s">
        <v>26</v>
      </c>
      <c r="I14" s="46" t="s">
        <v>27</v>
      </c>
      <c r="J14" s="28" t="s">
        <v>28</v>
      </c>
      <c r="K14" s="29" t="s">
        <v>35</v>
      </c>
      <c r="L14" s="30" t="s">
        <v>30</v>
      </c>
    </row>
    <row r="15" spans="2:12" x14ac:dyDescent="0.2">
      <c r="B15" s="13" t="s">
        <v>11</v>
      </c>
      <c r="C15" s="58">
        <v>46208</v>
      </c>
      <c r="D15" s="31" t="s">
        <v>32</v>
      </c>
      <c r="E15" s="42">
        <v>67.23</v>
      </c>
      <c r="F15" s="33">
        <v>50</v>
      </c>
      <c r="H15" s="13" t="s">
        <v>14</v>
      </c>
      <c r="I15" s="55">
        <v>46278</v>
      </c>
      <c r="J15" s="31" t="s">
        <v>49</v>
      </c>
      <c r="K15" s="42">
        <v>69.91</v>
      </c>
      <c r="L15" s="34">
        <v>50</v>
      </c>
    </row>
    <row r="16" spans="2:12" x14ac:dyDescent="0.2">
      <c r="B16" s="12" t="s">
        <v>13</v>
      </c>
      <c r="C16" s="58">
        <v>46159</v>
      </c>
      <c r="D16" s="31" t="s">
        <v>32</v>
      </c>
      <c r="E16" s="42">
        <v>62.18</v>
      </c>
      <c r="F16" s="33">
        <v>49</v>
      </c>
      <c r="H16" s="13" t="s">
        <v>20</v>
      </c>
      <c r="I16" s="55">
        <v>46145</v>
      </c>
      <c r="J16" s="31" t="s">
        <v>32</v>
      </c>
      <c r="K16" s="42">
        <v>68.53</v>
      </c>
      <c r="L16" s="34">
        <v>49</v>
      </c>
    </row>
    <row r="17" spans="2:12" ht="13.5" customHeight="1" x14ac:dyDescent="0.2">
      <c r="B17" s="12" t="s">
        <v>15</v>
      </c>
      <c r="C17" s="56">
        <v>46278</v>
      </c>
      <c r="D17" s="31" t="s">
        <v>50</v>
      </c>
      <c r="E17" s="42">
        <v>59.54</v>
      </c>
      <c r="F17" s="33">
        <v>48</v>
      </c>
      <c r="H17" s="13" t="s">
        <v>12</v>
      </c>
      <c r="I17" s="55">
        <v>46075</v>
      </c>
      <c r="J17" s="31" t="s">
        <v>32</v>
      </c>
      <c r="K17" s="42">
        <v>61.27</v>
      </c>
      <c r="L17" s="33">
        <v>48</v>
      </c>
    </row>
    <row r="18" spans="2:12" ht="13.5" thickBot="1" x14ac:dyDescent="0.25">
      <c r="B18" s="62" t="s">
        <v>19</v>
      </c>
      <c r="C18" s="60">
        <v>46138</v>
      </c>
      <c r="D18" s="36" t="s">
        <v>49</v>
      </c>
      <c r="E18" s="43">
        <v>59.47</v>
      </c>
      <c r="F18" s="38">
        <v>47</v>
      </c>
      <c r="H18" s="13"/>
      <c r="I18" s="55"/>
      <c r="J18" s="31"/>
      <c r="K18" s="42"/>
      <c r="L18" s="33"/>
    </row>
    <row r="19" spans="2:12" ht="13.5" customHeight="1" thickBot="1" x14ac:dyDescent="0.25">
      <c r="E19" s="23"/>
      <c r="F19" s="23"/>
      <c r="H19" s="17"/>
      <c r="I19" s="57"/>
      <c r="J19" s="36"/>
      <c r="K19" s="43"/>
      <c r="L19" s="38"/>
    </row>
    <row r="20" spans="2:12" x14ac:dyDescent="0.2">
      <c r="E20" s="23"/>
      <c r="F20" s="23"/>
    </row>
    <row r="21" spans="2:12" x14ac:dyDescent="0.2">
      <c r="E21" s="23"/>
      <c r="F21" s="23"/>
    </row>
    <row r="22" spans="2:12" x14ac:dyDescent="0.2">
      <c r="E22" s="23"/>
      <c r="F22" s="23"/>
    </row>
  </sheetData>
  <sortState xmlns:xlrd2="http://schemas.microsoft.com/office/spreadsheetml/2017/richdata2" ref="B15:E18">
    <sortCondition descending="1" ref="E15:E18"/>
  </sortState>
  <mergeCells count="5">
    <mergeCell ref="D2:J3"/>
    <mergeCell ref="B5:F5"/>
    <mergeCell ref="H5:L5"/>
    <mergeCell ref="B13:F13"/>
    <mergeCell ref="H13:L1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0"/>
  <sheetViews>
    <sheetView zoomScaleNormal="100" workbookViewId="0">
      <selection activeCell="G24" sqref="G24"/>
    </sheetView>
  </sheetViews>
  <sheetFormatPr defaultColWidth="8.7109375" defaultRowHeight="12.75" x14ac:dyDescent="0.2"/>
  <cols>
    <col min="2" max="2" width="20.85546875" customWidth="1"/>
    <col min="3" max="3" width="9.140625" style="23" customWidth="1"/>
    <col min="6" max="6" width="21.85546875" customWidth="1"/>
    <col min="7" max="7" width="9.140625" style="23" customWidth="1"/>
  </cols>
  <sheetData>
    <row r="1" spans="2:8" ht="13.5" customHeight="1" x14ac:dyDescent="0.2"/>
    <row r="2" spans="2:8" ht="15.75" customHeight="1" x14ac:dyDescent="0.25">
      <c r="B2" s="1"/>
      <c r="C2" s="73" t="s">
        <v>37</v>
      </c>
      <c r="D2" s="73"/>
      <c r="E2" s="73"/>
      <c r="F2" s="73"/>
      <c r="G2" s="73"/>
    </row>
    <row r="3" spans="2:8" ht="13.5" customHeight="1" x14ac:dyDescent="0.25">
      <c r="B3" s="25"/>
      <c r="C3" s="74">
        <v>46183</v>
      </c>
      <c r="D3" s="74"/>
      <c r="E3" s="74"/>
      <c r="F3" s="74"/>
      <c r="G3" s="74"/>
    </row>
    <row r="4" spans="2:8" ht="13.5" customHeight="1" x14ac:dyDescent="0.2"/>
    <row r="5" spans="2:8" ht="13.5" customHeight="1" x14ac:dyDescent="0.2">
      <c r="B5" s="72" t="s">
        <v>24</v>
      </c>
      <c r="C5" s="72"/>
      <c r="D5" s="72"/>
      <c r="F5" s="72" t="s">
        <v>25</v>
      </c>
      <c r="G5" s="72"/>
      <c r="H5" s="72"/>
    </row>
    <row r="6" spans="2:8" ht="13.5" customHeight="1" x14ac:dyDescent="0.2">
      <c r="B6" s="26" t="s">
        <v>28</v>
      </c>
      <c r="C6" s="41" t="s">
        <v>29</v>
      </c>
      <c r="D6" s="30" t="s">
        <v>30</v>
      </c>
      <c r="F6" s="26" t="s">
        <v>28</v>
      </c>
      <c r="G6" s="41" t="s">
        <v>29</v>
      </c>
      <c r="H6" s="30" t="s">
        <v>30</v>
      </c>
    </row>
    <row r="7" spans="2:8" x14ac:dyDescent="0.2">
      <c r="B7" s="13" t="s">
        <v>17</v>
      </c>
      <c r="C7" s="47">
        <v>1.10416666666667E-2</v>
      </c>
      <c r="D7" s="33">
        <v>50</v>
      </c>
      <c r="F7" s="13" t="s">
        <v>16</v>
      </c>
      <c r="G7" s="47">
        <v>9.0046296296296298E-3</v>
      </c>
      <c r="H7" s="34">
        <v>50</v>
      </c>
    </row>
    <row r="8" spans="2:8" x14ac:dyDescent="0.2">
      <c r="B8" s="13" t="s">
        <v>13</v>
      </c>
      <c r="C8" s="48">
        <v>1.1261574074074099E-2</v>
      </c>
      <c r="D8" s="33">
        <v>49</v>
      </c>
      <c r="F8" s="13" t="s">
        <v>18</v>
      </c>
      <c r="G8" s="48">
        <v>9.6180555555555602E-3</v>
      </c>
      <c r="H8" s="33">
        <v>49</v>
      </c>
    </row>
    <row r="9" spans="2:8" ht="13.5" customHeight="1" thickBot="1" x14ac:dyDescent="0.25">
      <c r="B9" s="17" t="s">
        <v>21</v>
      </c>
      <c r="C9" s="49">
        <v>1.2349537037036999E-2</v>
      </c>
      <c r="D9" s="38">
        <v>48</v>
      </c>
      <c r="F9" s="17" t="s">
        <v>22</v>
      </c>
      <c r="G9" s="49">
        <v>1.08912037037037E-2</v>
      </c>
      <c r="H9" s="38">
        <v>48</v>
      </c>
    </row>
    <row r="11" spans="2:8" ht="13.5" customHeight="1" x14ac:dyDescent="0.2"/>
    <row r="12" spans="2:8" ht="13.5" customHeight="1" thickBot="1" x14ac:dyDescent="0.25"/>
    <row r="13" spans="2:8" ht="13.5" customHeight="1" x14ac:dyDescent="0.2">
      <c r="B13" s="72" t="s">
        <v>33</v>
      </c>
      <c r="C13" s="72"/>
      <c r="D13" s="72"/>
      <c r="F13" s="72" t="s">
        <v>34</v>
      </c>
      <c r="G13" s="72"/>
      <c r="H13" s="72"/>
    </row>
    <row r="14" spans="2:8" ht="13.5" customHeight="1" thickBot="1" x14ac:dyDescent="0.25">
      <c r="B14" s="26" t="s">
        <v>28</v>
      </c>
      <c r="C14" s="41" t="s">
        <v>35</v>
      </c>
      <c r="D14" s="30" t="s">
        <v>30</v>
      </c>
      <c r="F14" s="26" t="s">
        <v>28</v>
      </c>
      <c r="G14" s="41" t="s">
        <v>35</v>
      </c>
      <c r="H14" s="30" t="s">
        <v>30</v>
      </c>
    </row>
    <row r="15" spans="2:8" x14ac:dyDescent="0.2">
      <c r="B15" s="13" t="s">
        <v>13</v>
      </c>
      <c r="C15" s="51">
        <v>59.4</v>
      </c>
      <c r="D15" s="33">
        <v>50</v>
      </c>
      <c r="F15" s="13" t="s">
        <v>16</v>
      </c>
      <c r="G15" s="51">
        <v>62.21</v>
      </c>
      <c r="H15" s="34">
        <v>50</v>
      </c>
    </row>
    <row r="16" spans="2:8" x14ac:dyDescent="0.2">
      <c r="B16" s="13" t="s">
        <v>17</v>
      </c>
      <c r="C16" s="52">
        <v>56.72</v>
      </c>
      <c r="D16" s="33">
        <v>49</v>
      </c>
      <c r="F16" s="13" t="s">
        <v>18</v>
      </c>
      <c r="G16" s="52">
        <v>59.53</v>
      </c>
      <c r="H16" s="33">
        <v>49</v>
      </c>
    </row>
    <row r="17" spans="2:8" ht="13.5" customHeight="1" thickBot="1" x14ac:dyDescent="0.25">
      <c r="B17" s="17" t="s">
        <v>21</v>
      </c>
      <c r="C17" s="43">
        <v>55.72</v>
      </c>
      <c r="D17" s="38">
        <v>48</v>
      </c>
      <c r="F17" s="17" t="s">
        <v>22</v>
      </c>
      <c r="G17" s="43">
        <v>57.23</v>
      </c>
      <c r="H17" s="38">
        <v>48</v>
      </c>
    </row>
    <row r="19" spans="2:8" ht="13.5" customHeight="1" x14ac:dyDescent="0.2">
      <c r="D19" s="23"/>
    </row>
    <row r="20" spans="2:8" x14ac:dyDescent="0.2">
      <c r="D20" s="23"/>
    </row>
  </sheetData>
  <sortState xmlns:xlrd2="http://schemas.microsoft.com/office/spreadsheetml/2017/richdata2" ref="B15:C17">
    <sortCondition descending="1" ref="C15:C17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20"/>
  <sheetViews>
    <sheetView zoomScaleNormal="100" workbookViewId="0">
      <selection activeCell="D23" sqref="D23"/>
    </sheetView>
  </sheetViews>
  <sheetFormatPr defaultColWidth="8.7109375" defaultRowHeight="12.75" x14ac:dyDescent="0.2"/>
  <cols>
    <col min="2" max="2" width="20.85546875" customWidth="1"/>
    <col min="3" max="3" width="9.140625" style="23" customWidth="1"/>
    <col min="6" max="6" width="21.85546875" customWidth="1"/>
    <col min="7" max="7" width="9" style="23" customWidth="1"/>
  </cols>
  <sheetData>
    <row r="1" spans="2:8" ht="13.5" customHeight="1" x14ac:dyDescent="0.2"/>
    <row r="2" spans="2:8" ht="15.75" customHeight="1" x14ac:dyDescent="0.25">
      <c r="B2" s="1"/>
      <c r="C2" s="73" t="s">
        <v>38</v>
      </c>
      <c r="D2" s="73"/>
      <c r="E2" s="73"/>
      <c r="F2" s="73"/>
      <c r="G2" s="73"/>
    </row>
    <row r="3" spans="2:8" ht="13.5" customHeight="1" x14ac:dyDescent="0.25">
      <c r="B3" s="25"/>
      <c r="C3" s="74">
        <v>46197</v>
      </c>
      <c r="D3" s="74"/>
      <c r="E3" s="74"/>
      <c r="F3" s="74"/>
      <c r="G3" s="74"/>
    </row>
    <row r="4" spans="2:8" ht="13.5" customHeight="1" x14ac:dyDescent="0.2"/>
    <row r="5" spans="2:8" ht="13.5" customHeight="1" x14ac:dyDescent="0.2">
      <c r="B5" s="72" t="s">
        <v>24</v>
      </c>
      <c r="C5" s="72"/>
      <c r="D5" s="72"/>
      <c r="F5" s="72" t="s">
        <v>25</v>
      </c>
      <c r="G5" s="72"/>
      <c r="H5" s="72"/>
    </row>
    <row r="6" spans="2:8" ht="13.5" customHeight="1" x14ac:dyDescent="0.2">
      <c r="B6" s="26" t="s">
        <v>28</v>
      </c>
      <c r="C6" s="41" t="s">
        <v>29</v>
      </c>
      <c r="D6" s="30" t="s">
        <v>30</v>
      </c>
      <c r="F6" s="26" t="s">
        <v>28</v>
      </c>
      <c r="G6" s="41" t="s">
        <v>29</v>
      </c>
      <c r="H6" s="30" t="s">
        <v>30</v>
      </c>
    </row>
    <row r="7" spans="2:8" x14ac:dyDescent="0.2">
      <c r="B7" s="13" t="s">
        <v>13</v>
      </c>
      <c r="C7" s="47">
        <v>1.09606481481482E-2</v>
      </c>
      <c r="D7" s="33">
        <v>50</v>
      </c>
      <c r="F7" s="13"/>
      <c r="G7" s="53"/>
      <c r="H7" s="34"/>
    </row>
    <row r="8" spans="2:8" x14ac:dyDescent="0.2">
      <c r="B8" s="13"/>
      <c r="C8" s="35"/>
      <c r="D8" s="33"/>
      <c r="F8" s="13"/>
      <c r="G8" s="35"/>
      <c r="H8" s="34"/>
    </row>
    <row r="9" spans="2:8" ht="13.5" customHeight="1" x14ac:dyDescent="0.2">
      <c r="B9" s="17"/>
      <c r="C9" s="37"/>
      <c r="D9" s="38"/>
      <c r="F9" s="13"/>
      <c r="G9" s="50"/>
      <c r="H9" s="33"/>
    </row>
    <row r="10" spans="2:8" x14ac:dyDescent="0.2">
      <c r="F10" s="13"/>
      <c r="G10" s="50"/>
      <c r="H10" s="33"/>
    </row>
    <row r="11" spans="2:8" ht="13.5" customHeight="1" x14ac:dyDescent="0.2">
      <c r="F11" s="17"/>
      <c r="G11" s="37"/>
      <c r="H11" s="38"/>
    </row>
    <row r="12" spans="2:8" ht="13.5" customHeight="1" x14ac:dyDescent="0.2"/>
    <row r="13" spans="2:8" ht="13.5" customHeight="1" x14ac:dyDescent="0.2">
      <c r="B13" s="72" t="s">
        <v>33</v>
      </c>
      <c r="C13" s="72"/>
      <c r="D13" s="72"/>
      <c r="F13" s="72" t="s">
        <v>34</v>
      </c>
      <c r="G13" s="72"/>
      <c r="H13" s="72"/>
    </row>
    <row r="14" spans="2:8" ht="13.5" customHeight="1" x14ac:dyDescent="0.2">
      <c r="B14" s="26" t="s">
        <v>28</v>
      </c>
      <c r="C14" s="41" t="s">
        <v>35</v>
      </c>
      <c r="D14" s="30" t="s">
        <v>30</v>
      </c>
      <c r="F14" s="26" t="s">
        <v>28</v>
      </c>
      <c r="G14" s="41" t="s">
        <v>35</v>
      </c>
      <c r="H14" s="30" t="s">
        <v>30</v>
      </c>
    </row>
    <row r="15" spans="2:8" x14ac:dyDescent="0.2">
      <c r="B15" s="13" t="s">
        <v>13</v>
      </c>
      <c r="C15" s="51">
        <v>61.04</v>
      </c>
      <c r="D15" s="33">
        <v>50</v>
      </c>
      <c r="F15" s="13"/>
      <c r="G15" s="51"/>
      <c r="H15" s="34"/>
    </row>
    <row r="16" spans="2:8" x14ac:dyDescent="0.2">
      <c r="B16" s="13"/>
      <c r="C16" s="52"/>
      <c r="D16" s="33"/>
      <c r="F16" s="13"/>
      <c r="G16" s="42"/>
      <c r="H16" s="34"/>
    </row>
    <row r="17" spans="2:8" ht="13.5" customHeight="1" x14ac:dyDescent="0.2">
      <c r="B17" s="17"/>
      <c r="C17" s="43"/>
      <c r="D17" s="38"/>
      <c r="F17" s="13"/>
      <c r="G17" s="52"/>
      <c r="H17" s="33"/>
    </row>
    <row r="18" spans="2:8" x14ac:dyDescent="0.2">
      <c r="F18" s="13"/>
      <c r="G18" s="52"/>
      <c r="H18" s="33"/>
    </row>
    <row r="19" spans="2:8" ht="13.5" customHeight="1" x14ac:dyDescent="0.2">
      <c r="D19" s="23"/>
      <c r="F19" s="17"/>
      <c r="G19" s="43"/>
      <c r="H19" s="38"/>
    </row>
    <row r="20" spans="2:8" x14ac:dyDescent="0.2">
      <c r="D20" s="23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0"/>
  <sheetViews>
    <sheetView zoomScaleNormal="100" workbookViewId="0">
      <selection activeCell="I19" sqref="I19"/>
    </sheetView>
  </sheetViews>
  <sheetFormatPr defaultColWidth="8.7109375" defaultRowHeight="12.75" x14ac:dyDescent="0.2"/>
  <cols>
    <col min="2" max="2" width="20.85546875" customWidth="1"/>
    <col min="3" max="3" width="9.140625" style="23" customWidth="1"/>
    <col min="6" max="6" width="21.85546875" customWidth="1"/>
    <col min="7" max="7" width="9.140625" style="54" customWidth="1"/>
  </cols>
  <sheetData>
    <row r="1" spans="2:8" ht="13.5" customHeight="1" x14ac:dyDescent="0.2"/>
    <row r="2" spans="2:8" ht="15.75" customHeight="1" x14ac:dyDescent="0.25">
      <c r="B2" s="1"/>
      <c r="C2" s="73" t="s">
        <v>39</v>
      </c>
      <c r="D2" s="73"/>
      <c r="E2" s="73"/>
      <c r="F2" s="73"/>
      <c r="G2" s="73"/>
    </row>
    <row r="3" spans="2:8" ht="13.5" customHeight="1" x14ac:dyDescent="0.25">
      <c r="B3" s="25"/>
      <c r="C3" s="74">
        <v>46211</v>
      </c>
      <c r="D3" s="74"/>
      <c r="E3" s="74"/>
      <c r="F3" s="74"/>
      <c r="G3" s="74"/>
    </row>
    <row r="4" spans="2:8" ht="13.5" customHeight="1" x14ac:dyDescent="0.2"/>
    <row r="5" spans="2:8" ht="13.5" customHeight="1" x14ac:dyDescent="0.2">
      <c r="B5" s="72" t="s">
        <v>24</v>
      </c>
      <c r="C5" s="72"/>
      <c r="D5" s="72"/>
      <c r="F5" s="72" t="s">
        <v>25</v>
      </c>
      <c r="G5" s="72"/>
      <c r="H5" s="72"/>
    </row>
    <row r="6" spans="2:8" ht="13.5" customHeight="1" x14ac:dyDescent="0.2">
      <c r="B6" s="26" t="s">
        <v>28</v>
      </c>
      <c r="C6" s="29" t="s">
        <v>29</v>
      </c>
      <c r="D6" s="30" t="s">
        <v>30</v>
      </c>
      <c r="F6" s="26" t="s">
        <v>28</v>
      </c>
      <c r="G6" s="29" t="s">
        <v>29</v>
      </c>
      <c r="H6" s="30" t="s">
        <v>30</v>
      </c>
    </row>
    <row r="7" spans="2:8" x14ac:dyDescent="0.2">
      <c r="B7" s="13" t="s">
        <v>15</v>
      </c>
      <c r="C7" s="48">
        <v>1.06828703703704E-2</v>
      </c>
      <c r="D7" s="33">
        <v>50</v>
      </c>
      <c r="F7" s="13" t="s">
        <v>14</v>
      </c>
      <c r="G7" s="47">
        <v>8.4259259259259305E-3</v>
      </c>
      <c r="H7" s="34">
        <v>50</v>
      </c>
    </row>
    <row r="8" spans="2:8" ht="13.5" thickBot="1" x14ac:dyDescent="0.25">
      <c r="B8" s="17" t="s">
        <v>19</v>
      </c>
      <c r="C8" s="49">
        <v>1.3136574074074101E-2</v>
      </c>
      <c r="D8" s="38">
        <v>49</v>
      </c>
      <c r="F8" s="17" t="s">
        <v>20</v>
      </c>
      <c r="G8" s="49">
        <v>9.4907407407407406E-3</v>
      </c>
      <c r="H8" s="38">
        <v>49</v>
      </c>
    </row>
    <row r="9" spans="2:8" ht="13.5" customHeight="1" x14ac:dyDescent="0.2">
      <c r="G9" s="23"/>
    </row>
    <row r="10" spans="2:8" x14ac:dyDescent="0.2">
      <c r="G10" s="23"/>
    </row>
    <row r="11" spans="2:8" ht="13.5" customHeight="1" x14ac:dyDescent="0.2">
      <c r="G11" s="23"/>
    </row>
    <row r="12" spans="2:8" ht="13.5" customHeight="1" thickBot="1" x14ac:dyDescent="0.25">
      <c r="G12" s="23"/>
    </row>
    <row r="13" spans="2:8" ht="13.5" customHeight="1" thickBot="1" x14ac:dyDescent="0.25">
      <c r="B13" s="72" t="s">
        <v>33</v>
      </c>
      <c r="C13" s="72"/>
      <c r="D13" s="72"/>
      <c r="F13" s="72" t="s">
        <v>34</v>
      </c>
      <c r="G13" s="72"/>
      <c r="H13" s="72"/>
    </row>
    <row r="14" spans="2:8" ht="13.5" customHeight="1" thickBot="1" x14ac:dyDescent="0.25">
      <c r="B14" s="26" t="s">
        <v>28</v>
      </c>
      <c r="C14" s="29" t="s">
        <v>35</v>
      </c>
      <c r="D14" s="30" t="s">
        <v>30</v>
      </c>
      <c r="F14" s="26" t="s">
        <v>28</v>
      </c>
      <c r="G14" s="29" t="s">
        <v>35</v>
      </c>
      <c r="H14" s="30" t="s">
        <v>30</v>
      </c>
    </row>
    <row r="15" spans="2:8" x14ac:dyDescent="0.2">
      <c r="B15" s="13" t="s">
        <v>15</v>
      </c>
      <c r="C15" s="51">
        <v>59.76</v>
      </c>
      <c r="D15" s="33">
        <v>50</v>
      </c>
      <c r="F15" s="13" t="s">
        <v>14</v>
      </c>
      <c r="G15" s="52">
        <v>69.67</v>
      </c>
      <c r="H15" s="33">
        <v>50</v>
      </c>
    </row>
    <row r="16" spans="2:8" ht="13.5" thickBot="1" x14ac:dyDescent="0.25">
      <c r="B16" s="17" t="s">
        <v>19</v>
      </c>
      <c r="C16" s="43">
        <v>52.38</v>
      </c>
      <c r="D16" s="38">
        <v>49</v>
      </c>
      <c r="F16" s="17" t="s">
        <v>20</v>
      </c>
      <c r="G16" s="43">
        <v>68.040000000000006</v>
      </c>
      <c r="H16" s="38">
        <v>49</v>
      </c>
    </row>
    <row r="17" spans="4:4" ht="13.5" customHeight="1" x14ac:dyDescent="0.2"/>
    <row r="19" spans="4:4" ht="13.5" customHeight="1" x14ac:dyDescent="0.2">
      <c r="D19" s="23"/>
    </row>
    <row r="20" spans="4:4" x14ac:dyDescent="0.2">
      <c r="D20" s="23"/>
    </row>
  </sheetData>
  <mergeCells count="6">
    <mergeCell ref="C2:G2"/>
    <mergeCell ref="C3:G3"/>
    <mergeCell ref="B5:D5"/>
    <mergeCell ref="F5:H5"/>
    <mergeCell ref="B13:D13"/>
    <mergeCell ref="F13:H13"/>
  </mergeCells>
  <conditionalFormatting sqref="B7">
    <cfRule type="expression" dxfId="1" priority="3">
      <formula>$Q7&gt;4</formula>
    </cfRule>
  </conditionalFormatting>
  <conditionalFormatting sqref="B15">
    <cfRule type="expression" dxfId="0" priority="2">
      <formula>$Q15&gt;4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20"/>
  <sheetViews>
    <sheetView zoomScaleNormal="100" workbookViewId="0">
      <selection activeCell="E27" sqref="E27"/>
    </sheetView>
  </sheetViews>
  <sheetFormatPr defaultColWidth="8.7109375" defaultRowHeight="12.75" x14ac:dyDescent="0.2"/>
  <cols>
    <col min="2" max="2" width="20.85546875" customWidth="1"/>
    <col min="3" max="3" width="9.140625" style="23" customWidth="1"/>
    <col min="6" max="6" width="21.85546875" customWidth="1"/>
  </cols>
  <sheetData>
    <row r="1" spans="2:8" ht="13.5" customHeight="1" x14ac:dyDescent="0.2"/>
    <row r="2" spans="2:8" ht="15.75" customHeight="1" x14ac:dyDescent="0.25">
      <c r="B2" s="1"/>
      <c r="C2" s="73" t="s">
        <v>40</v>
      </c>
      <c r="D2" s="73"/>
      <c r="E2" s="73"/>
      <c r="F2" s="73"/>
      <c r="G2" s="73"/>
    </row>
    <row r="3" spans="2:8" ht="13.5" customHeight="1" x14ac:dyDescent="0.25">
      <c r="B3" s="25"/>
      <c r="C3" s="74">
        <v>46225</v>
      </c>
      <c r="D3" s="74"/>
      <c r="E3" s="74"/>
      <c r="F3" s="74"/>
      <c r="G3" s="74"/>
    </row>
    <row r="4" spans="2:8" ht="13.5" customHeight="1" x14ac:dyDescent="0.2"/>
    <row r="5" spans="2:8" ht="13.5" customHeight="1" x14ac:dyDescent="0.2">
      <c r="B5" s="72" t="s">
        <v>24</v>
      </c>
      <c r="C5" s="72"/>
      <c r="D5" s="72"/>
      <c r="F5" s="72" t="s">
        <v>25</v>
      </c>
      <c r="G5" s="72"/>
      <c r="H5" s="72"/>
    </row>
    <row r="6" spans="2:8" ht="13.5" customHeight="1" x14ac:dyDescent="0.2">
      <c r="B6" s="26" t="s">
        <v>28</v>
      </c>
      <c r="C6" s="29" t="s">
        <v>29</v>
      </c>
      <c r="D6" s="30" t="s">
        <v>30</v>
      </c>
      <c r="F6" s="26" t="s">
        <v>28</v>
      </c>
      <c r="G6" s="29" t="s">
        <v>29</v>
      </c>
      <c r="H6" s="30" t="s">
        <v>30</v>
      </c>
    </row>
    <row r="7" spans="2:8" x14ac:dyDescent="0.2">
      <c r="B7" s="13" t="s">
        <v>11</v>
      </c>
      <c r="C7" s="47">
        <v>1.0590277777777799E-2</v>
      </c>
      <c r="D7" s="33">
        <v>50</v>
      </c>
      <c r="F7" s="13" t="s">
        <v>12</v>
      </c>
      <c r="G7" s="47">
        <v>1.0555555555555599E-2</v>
      </c>
      <c r="H7" s="34">
        <v>49</v>
      </c>
    </row>
    <row r="8" spans="2:8" ht="13.5" thickBot="1" x14ac:dyDescent="0.25">
      <c r="B8" s="13" t="s">
        <v>13</v>
      </c>
      <c r="C8" s="48">
        <v>1.07175925925926E-2</v>
      </c>
      <c r="D8" s="33">
        <v>49</v>
      </c>
      <c r="F8" s="17" t="s">
        <v>14</v>
      </c>
      <c r="G8" s="49">
        <v>8.5185185185185208E-3</v>
      </c>
      <c r="H8" s="38">
        <v>50</v>
      </c>
    </row>
    <row r="9" spans="2:8" ht="13.5" customHeight="1" x14ac:dyDescent="0.2">
      <c r="B9" s="13" t="s">
        <v>17</v>
      </c>
      <c r="C9" s="48">
        <v>1.1412037037037E-2</v>
      </c>
      <c r="D9" s="33">
        <v>48</v>
      </c>
    </row>
    <row r="10" spans="2:8" ht="13.5" customHeight="1" thickBot="1" x14ac:dyDescent="0.25">
      <c r="B10" s="17" t="s">
        <v>21</v>
      </c>
      <c r="C10" s="49">
        <v>1.23958333333333E-2</v>
      </c>
      <c r="D10" s="38">
        <v>47</v>
      </c>
    </row>
    <row r="12" spans="2:8" ht="13.5" customHeight="1" x14ac:dyDescent="0.2"/>
    <row r="13" spans="2:8" ht="13.5" customHeight="1" x14ac:dyDescent="0.2">
      <c r="B13" s="72" t="s">
        <v>33</v>
      </c>
      <c r="C13" s="72"/>
      <c r="D13" s="72"/>
      <c r="F13" s="72" t="s">
        <v>34</v>
      </c>
      <c r="G13" s="72"/>
      <c r="H13" s="72"/>
    </row>
    <row r="14" spans="2:8" ht="13.5" customHeight="1" thickBot="1" x14ac:dyDescent="0.25">
      <c r="B14" s="26" t="s">
        <v>28</v>
      </c>
      <c r="C14" s="29" t="s">
        <v>35</v>
      </c>
      <c r="D14" s="30" t="s">
        <v>30</v>
      </c>
      <c r="F14" s="26" t="s">
        <v>28</v>
      </c>
      <c r="G14" s="29" t="s">
        <v>35</v>
      </c>
      <c r="H14" s="30" t="s">
        <v>30</v>
      </c>
    </row>
    <row r="15" spans="2:8" x14ac:dyDescent="0.2">
      <c r="B15" s="13" t="s">
        <v>11</v>
      </c>
      <c r="C15" s="52">
        <v>64.98</v>
      </c>
      <c r="D15" s="33">
        <v>50</v>
      </c>
      <c r="F15" s="13" t="s">
        <v>12</v>
      </c>
      <c r="G15" s="51">
        <v>57.2</v>
      </c>
      <c r="H15" s="34">
        <v>50</v>
      </c>
    </row>
    <row r="16" spans="2:8" ht="13.5" thickBot="1" x14ac:dyDescent="0.25">
      <c r="B16" s="13" t="s">
        <v>13</v>
      </c>
      <c r="C16" s="52">
        <v>62.42</v>
      </c>
      <c r="D16" s="33">
        <v>49</v>
      </c>
      <c r="F16" s="17" t="s">
        <v>14</v>
      </c>
      <c r="G16" s="43">
        <v>68.91</v>
      </c>
      <c r="H16" s="38">
        <v>49</v>
      </c>
    </row>
    <row r="17" spans="2:4" ht="13.5" customHeight="1" x14ac:dyDescent="0.2">
      <c r="B17" s="13" t="s">
        <v>17</v>
      </c>
      <c r="C17" s="52">
        <v>54.88</v>
      </c>
      <c r="D17" s="33">
        <v>48</v>
      </c>
    </row>
    <row r="18" spans="2:4" ht="13.5" customHeight="1" thickBot="1" x14ac:dyDescent="0.25">
      <c r="B18" s="17" t="s">
        <v>21</v>
      </c>
      <c r="C18" s="43">
        <v>55.51</v>
      </c>
      <c r="D18" s="38">
        <v>47</v>
      </c>
    </row>
    <row r="19" spans="2:4" x14ac:dyDescent="0.2">
      <c r="D19" s="23"/>
    </row>
    <row r="20" spans="2:4" x14ac:dyDescent="0.2">
      <c r="D20" s="23"/>
    </row>
  </sheetData>
  <mergeCells count="6">
    <mergeCell ref="C2:G2"/>
    <mergeCell ref="C3:G3"/>
    <mergeCell ref="B5:D5"/>
    <mergeCell ref="F5:H5"/>
    <mergeCell ref="B13:D13"/>
    <mergeCell ref="F13:H13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H20"/>
  <sheetViews>
    <sheetView zoomScaleNormal="100" workbookViewId="0">
      <selection activeCell="B7" sqref="B7:B8"/>
    </sheetView>
  </sheetViews>
  <sheetFormatPr defaultColWidth="8.7109375" defaultRowHeight="12.75" x14ac:dyDescent="0.2"/>
  <cols>
    <col min="2" max="2" width="20.85546875" customWidth="1"/>
    <col min="3" max="3" width="9.140625" style="23" customWidth="1"/>
    <col min="6" max="6" width="21.85546875" customWidth="1"/>
  </cols>
  <sheetData>
    <row r="1" spans="2:8" ht="13.5" customHeight="1" x14ac:dyDescent="0.2"/>
    <row r="2" spans="2:8" ht="15.75" customHeight="1" x14ac:dyDescent="0.25">
      <c r="B2" s="1"/>
      <c r="C2" s="73" t="s">
        <v>41</v>
      </c>
      <c r="D2" s="73"/>
      <c r="E2" s="73"/>
      <c r="F2" s="73"/>
      <c r="G2" s="73"/>
    </row>
    <row r="3" spans="2:8" ht="13.5" customHeight="1" x14ac:dyDescent="0.25">
      <c r="B3" s="25"/>
      <c r="C3" s="74">
        <v>46239</v>
      </c>
      <c r="D3" s="74"/>
      <c r="E3" s="74"/>
      <c r="F3" s="74"/>
      <c r="G3" s="74"/>
    </row>
    <row r="4" spans="2:8" ht="13.5" customHeight="1" x14ac:dyDescent="0.2"/>
    <row r="5" spans="2:8" ht="13.5" customHeight="1" x14ac:dyDescent="0.2">
      <c r="B5" s="72" t="s">
        <v>24</v>
      </c>
      <c r="C5" s="72"/>
      <c r="D5" s="72"/>
      <c r="F5" s="72" t="s">
        <v>25</v>
      </c>
      <c r="G5" s="72"/>
      <c r="H5" s="72"/>
    </row>
    <row r="6" spans="2:8" ht="13.5" customHeight="1" x14ac:dyDescent="0.2">
      <c r="B6" s="26" t="s">
        <v>28</v>
      </c>
      <c r="C6" s="29" t="s">
        <v>29</v>
      </c>
      <c r="D6" s="30" t="s">
        <v>30</v>
      </c>
      <c r="F6" s="26" t="s">
        <v>28</v>
      </c>
      <c r="G6" s="29" t="s">
        <v>29</v>
      </c>
      <c r="H6" s="30" t="s">
        <v>30</v>
      </c>
    </row>
    <row r="7" spans="2:8" x14ac:dyDescent="0.2">
      <c r="B7" s="13" t="s">
        <v>15</v>
      </c>
      <c r="C7" s="47">
        <v>1.02893518518519E-2</v>
      </c>
      <c r="D7" s="33">
        <v>50</v>
      </c>
      <c r="F7" s="13"/>
      <c r="G7" s="53"/>
      <c r="H7" s="34"/>
    </row>
    <row r="8" spans="2:8" ht="13.5" customHeight="1" thickBot="1" x14ac:dyDescent="0.25">
      <c r="B8" s="17" t="s">
        <v>19</v>
      </c>
      <c r="C8" s="49">
        <v>1.18402777777778E-2</v>
      </c>
      <c r="D8" s="38">
        <v>49</v>
      </c>
      <c r="F8" s="17"/>
      <c r="G8" s="37"/>
      <c r="H8" s="38"/>
    </row>
    <row r="9" spans="2:8" ht="13.5" customHeight="1" x14ac:dyDescent="0.2">
      <c r="G9" s="23"/>
    </row>
    <row r="10" spans="2:8" x14ac:dyDescent="0.2">
      <c r="G10" s="23"/>
    </row>
    <row r="11" spans="2:8" x14ac:dyDescent="0.2">
      <c r="G11" s="23"/>
    </row>
    <row r="12" spans="2:8" ht="13.5" customHeight="1" x14ac:dyDescent="0.2"/>
    <row r="13" spans="2:8" ht="13.5" customHeight="1" x14ac:dyDescent="0.2">
      <c r="B13" s="72" t="s">
        <v>33</v>
      </c>
      <c r="C13" s="72"/>
      <c r="D13" s="72"/>
      <c r="F13" s="72" t="s">
        <v>34</v>
      </c>
      <c r="G13" s="72"/>
      <c r="H13" s="72"/>
    </row>
    <row r="14" spans="2:8" ht="13.5" customHeight="1" thickBot="1" x14ac:dyDescent="0.25">
      <c r="B14" s="26" t="s">
        <v>28</v>
      </c>
      <c r="C14" s="29" t="s">
        <v>35</v>
      </c>
      <c r="D14" s="30" t="s">
        <v>30</v>
      </c>
      <c r="F14" s="26" t="s">
        <v>28</v>
      </c>
      <c r="G14" s="29" t="s">
        <v>35</v>
      </c>
      <c r="H14" s="30" t="s">
        <v>30</v>
      </c>
    </row>
    <row r="15" spans="2:8" x14ac:dyDescent="0.2">
      <c r="B15" s="13" t="s">
        <v>15</v>
      </c>
      <c r="C15" s="51">
        <v>62.04</v>
      </c>
      <c r="D15" s="33">
        <v>50</v>
      </c>
      <c r="F15" s="13"/>
      <c r="G15" s="51"/>
      <c r="H15" s="34"/>
    </row>
    <row r="16" spans="2:8" ht="13.5" customHeight="1" thickBot="1" x14ac:dyDescent="0.25">
      <c r="B16" s="17" t="s">
        <v>19</v>
      </c>
      <c r="C16" s="43">
        <v>58.12</v>
      </c>
      <c r="D16" s="38">
        <v>49</v>
      </c>
      <c r="F16" s="17"/>
      <c r="G16" s="43"/>
      <c r="H16" s="38"/>
    </row>
    <row r="17" spans="4:4" ht="13.5" customHeight="1" x14ac:dyDescent="0.2"/>
    <row r="19" spans="4:4" x14ac:dyDescent="0.2">
      <c r="D19" s="23"/>
    </row>
    <row r="20" spans="4:4" x14ac:dyDescent="0.2">
      <c r="D20" s="23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Championship positions</vt:lpstr>
      <vt:lpstr>Quickest Junior parkrun (2k)</vt:lpstr>
      <vt:lpstr>2nd Quickest Junior parkrun(2k)</vt:lpstr>
      <vt:lpstr>3rd Quickest Junior parkrun(2k)</vt:lpstr>
      <vt:lpstr>Eye Grand Prix (3k)</vt:lpstr>
      <vt:lpstr>Bushfield Grand Prix (3k)</vt:lpstr>
      <vt:lpstr>Werrington Grand Prix (3k)</vt:lpstr>
      <vt:lpstr>Stamford Grand Prix (3k)</vt:lpstr>
      <vt:lpstr>PANVAC Grand Prix (3k)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Alibobs</dc:creator>
  <dc:description/>
  <cp:lastModifiedBy>Andrew Wade</cp:lastModifiedBy>
  <cp:revision>0</cp:revision>
  <cp:lastPrinted>2025-08-11T19:32:31Z</cp:lastPrinted>
  <dcterms:created xsi:type="dcterms:W3CDTF">2006-03-20T08:50:17Z</dcterms:created>
  <dcterms:modified xsi:type="dcterms:W3CDTF">2026-10-11T08:31:25Z</dcterms:modified>
  <dc:language>en-US</dc:language>
</cp:coreProperties>
</file>